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nanceiro\Controladoria\Contabilidade USGAAP\Fechamento\2018\12-2018\Dental\"/>
    </mc:Choice>
  </mc:AlternateContent>
  <bookViews>
    <workbookView xWindow="0" yWindow="0" windowWidth="20490" windowHeight="7170"/>
  </bookViews>
  <sheets>
    <sheet name="Indicadores" sheetId="1" r:id="rId1"/>
    <sheet name="DRE" sheetId="2" r:id="rId2"/>
    <sheet name="BAL Dezembro" sheetId="4" r:id="rId3"/>
    <sheet name="BAL Novembro" sheetId="5" r:id="rId4"/>
  </sheets>
  <externalReferences>
    <externalReference r:id="rId5"/>
  </externalReferences>
  <definedNames>
    <definedName name="_xlnm._FilterDatabase" localSheetId="2" hidden="1">'BAL Dezembro'!$A$1:$H$774</definedName>
    <definedName name="Acerto">'[1]Planílha de Reclassificações'!#REF!</definedName>
    <definedName name="AS2DocOpenMode" hidden="1">"AS2DocumentEdit"</definedName>
    <definedName name="d">#REF!</definedName>
    <definedName name="DEPARA">#REF!</definedName>
    <definedName name="EEEEEEEE">'[1]Planílha de Reclassificações'!#REF!</definedName>
    <definedName name="entr.prov.">#REF!</definedName>
    <definedName name="fffff">#REF!</definedName>
    <definedName name="g">'[1]Planílha de Reclassificações'!#REF!</definedName>
    <definedName name="GDFGDFGDFGF">'[1]Planílha de Reclassificações'!#REF!</definedName>
    <definedName name="h">'[1]Planílha de Reclassificações'!#REF!</definedName>
    <definedName name="hhhhh">#REF!</definedName>
    <definedName name="ircsat1">#REF!</definedName>
    <definedName name="ircsat2">#REF!</definedName>
    <definedName name="ircsat3">#REF!</definedName>
    <definedName name="lan">#REF!</definedName>
    <definedName name="prov">#REF!</definedName>
    <definedName name="Reclassificação">'[1]Planílha de Reclassificações'!#REF!</definedName>
    <definedName name="resumo">#REF!</definedName>
    <definedName name="w">'[1]Planílha de Reclassificações'!#REF!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8" i="1"/>
  <c r="F35" i="2"/>
  <c r="F34" i="2"/>
  <c r="E35" i="2"/>
  <c r="D35" i="2"/>
  <c r="E34" i="2"/>
  <c r="D34" i="2"/>
  <c r="C16" i="1"/>
  <c r="C15" i="1"/>
  <c r="C14" i="1"/>
  <c r="E42" i="2"/>
  <c r="C13" i="1"/>
  <c r="E41" i="2"/>
  <c r="E40" i="2"/>
  <c r="C12" i="1"/>
  <c r="C11" i="1"/>
  <c r="C10" i="1"/>
  <c r="C9" i="1"/>
  <c r="C8" i="1"/>
  <c r="E39" i="2"/>
  <c r="C7" i="1"/>
  <c r="E38" i="2"/>
  <c r="E26" i="2"/>
  <c r="D23" i="2"/>
  <c r="F23" i="2" s="1"/>
  <c r="D31" i="2"/>
  <c r="D28" i="2"/>
  <c r="F28" i="2" s="1"/>
  <c r="D27" i="2"/>
  <c r="F27" i="2" s="1"/>
  <c r="D26" i="2"/>
  <c r="D20" i="2"/>
  <c r="F20" i="2" s="1"/>
  <c r="D19" i="2"/>
  <c r="D17" i="2"/>
  <c r="F17" i="2" s="1"/>
  <c r="D12" i="2"/>
  <c r="F12" i="2" s="1"/>
  <c r="D10" i="2"/>
  <c r="F10" i="2" s="1"/>
  <c r="D22" i="2"/>
  <c r="D16" i="2"/>
  <c r="F16" i="2" s="1"/>
  <c r="D14" i="2"/>
  <c r="F14" i="2" s="1"/>
  <c r="D13" i="2"/>
  <c r="D8" i="2"/>
  <c r="F22" i="2"/>
  <c r="F19" i="2"/>
  <c r="F13" i="2"/>
  <c r="F8" i="2"/>
  <c r="E23" i="2"/>
  <c r="E32" i="2"/>
  <c r="F26" i="2" l="1"/>
  <c r="F21" i="2"/>
  <c r="F7" i="2"/>
  <c r="F11" i="2"/>
  <c r="E21" i="2"/>
  <c r="E25" i="2" s="1"/>
  <c r="E29" i="2" s="1"/>
  <c r="E18" i="2"/>
  <c r="E15" i="2"/>
  <c r="E11" i="2"/>
  <c r="E7" i="2"/>
  <c r="D7" i="2"/>
  <c r="E10" i="2"/>
  <c r="E28" i="2"/>
  <c r="E27" i="2"/>
  <c r="E17" i="2"/>
  <c r="F15" i="2" l="1"/>
  <c r="F18" i="2" s="1"/>
  <c r="F25" i="2" s="1"/>
  <c r="F29" i="2" s="1"/>
  <c r="C6" i="1" s="1"/>
  <c r="D21" i="2"/>
  <c r="E14" i="2" l="1"/>
  <c r="E12" i="2"/>
  <c r="E22" i="2" l="1"/>
  <c r="E20" i="2"/>
  <c r="E19" i="2"/>
  <c r="E16" i="2"/>
  <c r="E13" i="2" l="1"/>
  <c r="E8" i="2"/>
  <c r="H316" i="5" l="1"/>
  <c r="I316" i="5" l="1"/>
  <c r="B2" i="2"/>
  <c r="D11" i="2" l="1"/>
  <c r="D15" i="2" l="1"/>
  <c r="D18" i="2" s="1"/>
  <c r="D25" i="2" l="1"/>
  <c r="D29" i="2" s="1"/>
</calcChain>
</file>

<file path=xl/sharedStrings.xml><?xml version="1.0" encoding="utf-8"?>
<sst xmlns="http://schemas.openxmlformats.org/spreadsheetml/2006/main" count="1543" uniqueCount="555">
  <si>
    <t>DEMONSTRAÇÃO DO RESULTADO</t>
  </si>
  <si>
    <t>Contraprestações Efetivas de Operações de Assistência à Saúde</t>
  </si>
  <si>
    <t>Contraprestações líquidas</t>
  </si>
  <si>
    <t>Variação das Provisões Técnicas</t>
  </si>
  <si>
    <t>Tributos Diretos de Oper  com Planos de Assist à Saúde</t>
  </si>
  <si>
    <t>Eventos Indenizáveis Líquidos</t>
  </si>
  <si>
    <t>Eventos Indenizáveis</t>
  </si>
  <si>
    <t>Recuperação de Eventos Indenizáveis</t>
  </si>
  <si>
    <t>Variação da Provisão de Eventos ocorridos e não avisados</t>
  </si>
  <si>
    <t>Resultado das Operações com Planos de Assistência à Saúde</t>
  </si>
  <si>
    <t>Outras Rec  Oper de Assist  à Saúde Não Relac à Planos  de Saúde</t>
  </si>
  <si>
    <t>Resultado Bruto</t>
  </si>
  <si>
    <t>Despesas Comercialização</t>
  </si>
  <si>
    <t>Despesas Administrativas</t>
  </si>
  <si>
    <t>Resultado Financeiro Líquido</t>
  </si>
  <si>
    <t>Receitas Financeiras</t>
  </si>
  <si>
    <t>Despesas Financeiras</t>
  </si>
  <si>
    <t>Resultado Patrimonial</t>
  </si>
  <si>
    <t>Resultado antes dos Impostos e Participações</t>
  </si>
  <si>
    <t>(=) LUCRO LÍQUIDO / (PREJUÍZO)</t>
  </si>
  <si>
    <t>Conta</t>
  </si>
  <si>
    <t>Descrição</t>
  </si>
  <si>
    <t>Saldo Anterior</t>
  </si>
  <si>
    <t>Total Débitos</t>
  </si>
  <si>
    <t>Total Créditos</t>
  </si>
  <si>
    <t>Total do Mês</t>
  </si>
  <si>
    <t>Saldo Atual</t>
  </si>
  <si>
    <t>ATIVO</t>
  </si>
  <si>
    <t>ATIVO CIRCULANTE</t>
  </si>
  <si>
    <t>DISPONÍVEL</t>
  </si>
  <si>
    <t>BANCOS CONTA DEPÓSITOS</t>
  </si>
  <si>
    <t>BANCO ITAU C/C 0/08505-4</t>
  </si>
  <si>
    <t>BANCO CITIBANK C/C 67882016</t>
  </si>
  <si>
    <t>BANCO SANTANDER C/C 130032593</t>
  </si>
  <si>
    <t>BANCO BRADESCO C/C 1953-4</t>
  </si>
  <si>
    <t>CUSTODIA CITIBANK - CC 3756117</t>
  </si>
  <si>
    <t>BANCO BRADESCO C/C 0180-5</t>
  </si>
  <si>
    <t>APLICAÇÕES</t>
  </si>
  <si>
    <t>APLICAÇÕES VINCULADAS A PROVISÕES TÉCNICAS</t>
  </si>
  <si>
    <t>TITULOS DE RENDA FIXA - PUBLICOS</t>
  </si>
  <si>
    <t>TITULOS DA DIVIDA PUBLICA INTERNA</t>
  </si>
  <si>
    <t>VALOR ORIGINAL</t>
  </si>
  <si>
    <t>TITULOS PUBLICOS NTN-F</t>
  </si>
  <si>
    <t>AJUSTE AO VALOR DE MERCADO</t>
  </si>
  <si>
    <t>APLICAÇÕES NÃO VINCULADAS</t>
  </si>
  <si>
    <t>Títulos de Renda Fixa - Privados</t>
  </si>
  <si>
    <t>COTAS DE FUNDOS DE INVESTIMENTOS</t>
  </si>
  <si>
    <t>BANCO SANTANDER - FIC SOBERANO</t>
  </si>
  <si>
    <t>Títulos de Renda Fixa - Públicos</t>
  </si>
  <si>
    <t>TÍTULOS DA DÍVIDA PÚBLICA INTERNA</t>
  </si>
  <si>
    <t>AJUSTE AO VALOR DE MERCADO - LFT</t>
  </si>
  <si>
    <t>CRÉDITOS DE OPERAÇÕES COM PLANOS DE ASSISTÊNCIA À</t>
  </si>
  <si>
    <t>CONTRAPRESTAÇÃO PECUNIÁRIA/PRÊMIO A RECEBER</t>
  </si>
  <si>
    <t>Contraprestação Pecuniária/Prêmios a Receber de As</t>
  </si>
  <si>
    <t>Cobertura Assistencial com Preço Preestabelecido</t>
  </si>
  <si>
    <t>CONTRAPRESTAÇÃO PECUNIÁRIA/PRÊMIOS A RECEBER</t>
  </si>
  <si>
    <t>INDIVIDUAL</t>
  </si>
  <si>
    <t>FATURAS A RECEBER INDIVIDUAL - EXTENSÃO</t>
  </si>
  <si>
    <t>COLETIVO</t>
  </si>
  <si>
    <t>FATURAS A RECEBER COLETIVO</t>
  </si>
  <si>
    <t>(-) PROVISÃO PARA PERDAS SOBRE CRÉDITOS</t>
  </si>
  <si>
    <t>(-) PROVISÃO PARA PERDAS SOBRE CRÉDITOS INDIVIDUAL</t>
  </si>
  <si>
    <t>(-) PROVISÃO PARA PERDAS SOBRE CRÉDITOS COLETIVO</t>
  </si>
  <si>
    <t>Cobertura Assistencial com Preço Pós-estabelecido</t>
  </si>
  <si>
    <t>PARTICIPAÇÃO DOS BENEFICIÁRIOS EM EVENTOS/SINISTRO</t>
  </si>
  <si>
    <t>COBERTURA ASSISTENCIAL COM PREÇO PREESTABELECIDO</t>
  </si>
  <si>
    <t>COPARTICIPAÇÃO A RECEBER INDIVIDUAL</t>
  </si>
  <si>
    <t>COPARTICIPAÇÃO A RECEBER COLETIVO</t>
  </si>
  <si>
    <t>CRÉDITOS TRIBUTÁRIOS E PREVIDÊNCIÁRIOS</t>
  </si>
  <si>
    <t>CRÉDITOS TRIBUTÁRIOS E PREVIDÊNCIARIOS</t>
  </si>
  <si>
    <t>Créditos Tributários</t>
  </si>
  <si>
    <t>IMPOSTO DE RENDA</t>
  </si>
  <si>
    <t>IMPOSTO DE RENDA RETIDO NA FONTE - IRRF</t>
  </si>
  <si>
    <t>IRRF SOBRE FATURAMENTO</t>
  </si>
  <si>
    <t>IRRF SOBRE APLICAÇÕES FINANCEIRAS</t>
  </si>
  <si>
    <t>IMPOSTO DE RENDA A COMPENSAR/RESTITUIR</t>
  </si>
  <si>
    <t>CONTRIBUIÇÃO SOCIAL SOBRE O LUCRO LIQUIDO - CSLL</t>
  </si>
  <si>
    <t>CONTRIBUIÇÃO SOCIAL RETIDA NA FONTE</t>
  </si>
  <si>
    <t>CRÉDITOS DE PIS E COFINS</t>
  </si>
  <si>
    <t>PIS RETIDO A RESTITUIR</t>
  </si>
  <si>
    <t>COFINS RETIDO A RESTITUIR</t>
  </si>
  <si>
    <t>OUTROS CRÉDITOS TRIBUTÁRIOS E PREVIDENCIÁRIOS</t>
  </si>
  <si>
    <t>INSS RETIDO A COMPENSAR</t>
  </si>
  <si>
    <t>FGTS RETIDO A COMPENSAR</t>
  </si>
  <si>
    <t>BENS E TÍTULOS A RECEBER</t>
  </si>
  <si>
    <t>OUTROS CRÉDITOS A RECEBER</t>
  </si>
  <si>
    <t>Outros Créditos a Receber</t>
  </si>
  <si>
    <t>OUTROS BENS E TÍTULOS A RECEBER</t>
  </si>
  <si>
    <t>ADIANTAMENTOS A FUNCIONÁRIOS</t>
  </si>
  <si>
    <t>ADIANTAMENTO DE SALÁRIOS</t>
  </si>
  <si>
    <t>ADIANTAMENTO DE FÉRIAS</t>
  </si>
  <si>
    <t>ADIANTAMENTO DE 13º SALÁRIO</t>
  </si>
  <si>
    <t>OUTROS ADIANTAMENTOS FOLHA</t>
  </si>
  <si>
    <t>OUTROS CRÉDITOS OU BENS A RECEBER</t>
  </si>
  <si>
    <t>OUTROS CREDITOS A RECEBER</t>
  </si>
  <si>
    <t>PROVISAO PARA PERDA SOBRE CREDITOS</t>
  </si>
  <si>
    <t>DESPESAS ANTECIPADAS</t>
  </si>
  <si>
    <t>DESPESAS ADMINISTRATIVAS</t>
  </si>
  <si>
    <t>DESPESAS A APROPRIAR</t>
  </si>
  <si>
    <t>ATIVO NÃO CIRCULANTE</t>
  </si>
  <si>
    <t>REALIZÁVEL A LONGO PRAZO</t>
  </si>
  <si>
    <t>APLICAÇÕES  GARANTIDORAS DE  PROVISÕES TÉCNICAS</t>
  </si>
  <si>
    <t>TÍTULOS DE RENDA FIXA - PÚBLICOS</t>
  </si>
  <si>
    <t>TÍTULOS DE RENDA FIXA - PÚBLICOS NTN</t>
  </si>
  <si>
    <t>AJUSTE AO VALOR DE MERCADO - NTN</t>
  </si>
  <si>
    <t>ATIVO FISCAL DIFERIDO</t>
  </si>
  <si>
    <t>Crédito Tributário sobre Prejuízo Fiscal</t>
  </si>
  <si>
    <t xml:space="preserve"> Crédito Tributário sobre Diferenças Temporárias</t>
  </si>
  <si>
    <t>Imposto de Renda (IRPJ)</t>
  </si>
  <si>
    <t>IR S/ ADIÇÕES TEMPORAIS</t>
  </si>
  <si>
    <t>Contribuição Social Sobre o Lucro Líquido (CSLL)</t>
  </si>
  <si>
    <t>CS S/ ADIÇÕES TEMPORAIS</t>
  </si>
  <si>
    <t>CRÉDITO TRIBUTÁRIO SOBRE PREJUÍZO FISCAL</t>
  </si>
  <si>
    <t>IMPOSTO DE RENDA (IRPJ)</t>
  </si>
  <si>
    <t>IR S/ PREJUIZO FISCAL</t>
  </si>
  <si>
    <t>CONTRIBUIÇÃO SOCIAL SOBRE O LUCRO LÍQUIDO - CSLL</t>
  </si>
  <si>
    <t>CS S/ BASE NEGATIVA</t>
  </si>
  <si>
    <t>DEPÓSITOS JUDICIAIS E FISCAIS</t>
  </si>
  <si>
    <t>DEPÓSITOS JUDICIAIS - CIVEIS</t>
  </si>
  <si>
    <t>OUTROS DEPÓSITOS JUDICIAIS</t>
  </si>
  <si>
    <t>IMOBILIZADO</t>
  </si>
  <si>
    <t>INSTALAÇÕES</t>
  </si>
  <si>
    <t>Instalações Hospitalares / Odontológicas</t>
  </si>
  <si>
    <t>CUSTO DE AQUISIÇÃO</t>
  </si>
  <si>
    <t>MÁQUINAS E EQUIPAMENTOS</t>
  </si>
  <si>
    <t>MÁQUINAS E EQUIPAMENTOS HOSPITALARES / ODONTOLÓGIC</t>
  </si>
  <si>
    <t>(-) DEPRECIAÇÃO ACUMULADA</t>
  </si>
  <si>
    <t>Instalações Não Hospitalares / Não Odontológicas</t>
  </si>
  <si>
    <t>INSTALAÇÕES NÃO HOSPITALARES / NÃO ODONTOLÓGICAS</t>
  </si>
  <si>
    <t>EQUIPAMENTOS DE PROCESSAMENTO ELETRÔNICO DE DADOS</t>
  </si>
  <si>
    <t>MÓVEIS E UTENSÍLIOS</t>
  </si>
  <si>
    <t>MÓVEIS E UTENSÍLIOS NÃO HOSPITALARES / NÃO ODONTOL</t>
  </si>
  <si>
    <t>INTANGÍVEL</t>
  </si>
  <si>
    <t>ATIVO INTANGÍVEL</t>
  </si>
  <si>
    <t>Ativo Intangível - Não Hospitalar / Não Odontológi</t>
  </si>
  <si>
    <t>SISTEMA DE COMPUTAÇÃO</t>
  </si>
  <si>
    <t>CAPITALIZAÇÃO DE SOFTWARE</t>
  </si>
  <si>
    <t>(-) AMORTIZAÇÃO ACUMULADA</t>
  </si>
  <si>
    <t>(-) AMORTIZAÇÃO DO SISTEMA DE COMPUTAÇÃO</t>
  </si>
  <si>
    <t>(-) AMORTIZAÇÃO CAPITALIZAÇÃO DE SOFTWARE</t>
  </si>
  <si>
    <t>PASSIVO</t>
  </si>
  <si>
    <t>PASSIVO CIRCULANTE</t>
  </si>
  <si>
    <t>PROVISÕES TÉCNICAS DE OPERAÇÕES DE ASSISTÊNCIA À S</t>
  </si>
  <si>
    <t>PROVISÕESTÉCNICASDEOPERAÇÕESDEASSISTÊNCIAÀSAÚDE</t>
  </si>
  <si>
    <t>PROVISÕESTÉCNICASDEOPERAÇÕESDEASSISTÊNCIAODONTOLÓG</t>
  </si>
  <si>
    <t>Provisão de Prêmios/Contraprestações</t>
  </si>
  <si>
    <t>Provisão de Prêmio/Contraprestação Não Ganha</t>
  </si>
  <si>
    <t>Provisão de Prêmio/Contraprestação Não Ganha - PPN</t>
  </si>
  <si>
    <t>PROVISÃO DE EVENTOS/SINISTROS A LIQUIDAR PARA OUTR</t>
  </si>
  <si>
    <t>REDE CONTRATADA/CREDENCIADA</t>
  </si>
  <si>
    <t>PROVISÃO PARA EVENTOS/SINISTROS OCORRIDOS E NÃO AV</t>
  </si>
  <si>
    <t>DÉBITOS DE OPERAÇÕES DE ASSISTÊNCIA À SAÚDE</t>
  </si>
  <si>
    <t>COMERCIALIZAÇÃO SOBRE OPERAÇÕES</t>
  </si>
  <si>
    <t>Comercialização sobre Operações de Assistência Odo</t>
  </si>
  <si>
    <t>COMERCIALIZAÇÃO SOBRE OPERAÇÕES DE ASSISTÊNCIA ODO</t>
  </si>
  <si>
    <t>COMISSÕES A PAGAR - SEGUROS</t>
  </si>
  <si>
    <t>COMISSÕES E AGENCIAMENTOS A PAGAR</t>
  </si>
  <si>
    <t>TRIBUTOS E ENCARGOS SOCIAIS A RECOLHER</t>
  </si>
  <si>
    <t>TRIBUTOS E CONTRIBUIÇÕES</t>
  </si>
  <si>
    <t>Tributos e Contribuições</t>
  </si>
  <si>
    <t>IMPOSTO DE RENDA PESSOA JURÍDICA A PAGAR</t>
  </si>
  <si>
    <t>CONTRIBUIÇÃO SOCIAL SOBRE O LUCRO LÍQUIDO A PAGAR</t>
  </si>
  <si>
    <t>IMPOSTO SOBRE SERVIÇOS - ISS</t>
  </si>
  <si>
    <t>TAXA DE SAÚDE SUPLEMENTAR - TSS</t>
  </si>
  <si>
    <t>CONTRIBUIÇÕES PREVIDENCIÁRIAS</t>
  </si>
  <si>
    <t>FGTS A RECOLHER</t>
  </si>
  <si>
    <t>COFINS E PIS / PASEP</t>
  </si>
  <si>
    <t>PIS A RECOLHER</t>
  </si>
  <si>
    <t>COFINS A RECOLHER</t>
  </si>
  <si>
    <t>RETENÇÕES DE IMPOSTOS E CONTRIBUIÇÕES</t>
  </si>
  <si>
    <t>Retenções de Imposto e Contribuições</t>
  </si>
  <si>
    <t>RETENÇÕES DE IMPOSTO E CONTRIBUIÇÕES</t>
  </si>
  <si>
    <t>IMPOSTO DE RENDA RETIDO NA FONTE - DE FUNCIONÁRIOS</t>
  </si>
  <si>
    <t>IMPOSTO DE RENDA RETIDO NA FONTE - DE TERCEIROS</t>
  </si>
  <si>
    <t>IMPOSTO SOBRE SERVIÇOS RETIDO NA FONTE</t>
  </si>
  <si>
    <t>COFINS</t>
  </si>
  <si>
    <t>PIS/COFINS/CSLL RETIDOS NA FONTE</t>
  </si>
  <si>
    <t>CONTRIBUIÇÕES PREVIDENCIÁRIAS RETIDAS DE TERCEIROS</t>
  </si>
  <si>
    <t>DÉBITOS DIVERSOS</t>
  </si>
  <si>
    <t>OBRIGAÇÕES COM PESSOAL</t>
  </si>
  <si>
    <t>SALÁRIOS A PAGAR</t>
  </si>
  <si>
    <t>PARTICIPAÇÕES</t>
  </si>
  <si>
    <t>PARTICIPAÇÕES A PAGAR</t>
  </si>
  <si>
    <t>FÉRIAS</t>
  </si>
  <si>
    <t>FÉRIAS A PAGAR</t>
  </si>
  <si>
    <t>ENCARGOS SOBRE FÉRIAS A PAGAR</t>
  </si>
  <si>
    <t>DÉCIMO TERCEIRO SALÁRIO</t>
  </si>
  <si>
    <t>DÉCIMO TERCEIRO SALÁRIO A PAGAR</t>
  </si>
  <si>
    <t>ENCARGOS SOBRE DÉCIMO TERCEIRO A PAGAR</t>
  </si>
  <si>
    <t>OUTRAS OBRIGAÇÕES COM PESSOAL</t>
  </si>
  <si>
    <t>REPASSE EMPRESTIMO CONSIGNADO</t>
  </si>
  <si>
    <t>FORNECEDORES</t>
  </si>
  <si>
    <t>FORNECEDORES RH</t>
  </si>
  <si>
    <t>FORNECEDORES A PAGAR</t>
  </si>
  <si>
    <t>PROVISÕES BUSINESS INTELIGENCE - BI</t>
  </si>
  <si>
    <t>OUTRAS OBRIGAÇOES COM PARTES</t>
  </si>
  <si>
    <t>PROV INCENTIVE OPTION</t>
  </si>
  <si>
    <t>PROVISÕES DA CONTABILIDADE</t>
  </si>
  <si>
    <t>DEPÓSITOS DE BENEFICIÁRIOS E DE TERCEIROS</t>
  </si>
  <si>
    <t>DEPÓSITOS DE BENEFICIÁRIOS DE TERCEIROS</t>
  </si>
  <si>
    <t>DEPÓSITOS DE BENEFICIÁRIOS DE PLANOS DE ASSISTÊNCI</t>
  </si>
  <si>
    <t>OUTROS DÉBITOS A PAGAR</t>
  </si>
  <si>
    <t>OUTROSDÉBITOSAPAGAR</t>
  </si>
  <si>
    <t>Dividendos e Juros sobre Capital Próprio a Pagar</t>
  </si>
  <si>
    <t>Dividendos e Juros sobre Capital Próprio a Pagar -</t>
  </si>
  <si>
    <t>PASSIVO NÃO CIRCULANTE</t>
  </si>
  <si>
    <t>PROVISÕES</t>
  </si>
  <si>
    <t>PROVISÕESPARATRIBUTOSDIFERIDOS</t>
  </si>
  <si>
    <t>PROVISÕES PARA TRIBUTOS DIFERIDOS</t>
  </si>
  <si>
    <t>IMPOSTO DE RENDA DIFERIDO</t>
  </si>
  <si>
    <t>IRPJ DIFERIDO SOBRE AJUSTES A VALOR DE MERCADO</t>
  </si>
  <si>
    <t>CONTRIBUIÇÃO SOCIAL DIFERIDA</t>
  </si>
  <si>
    <t>CSLL DIFERIDO SOBRE AJUSTES A VALOR DE MERCADO</t>
  </si>
  <si>
    <t>PROVISÕESPARAAÇÕESJUDICIAIS</t>
  </si>
  <si>
    <t>PROVISÕES PARA AÇÕES JUDICIAIS</t>
  </si>
  <si>
    <t>PROVISÃO PARA AÇÕES CIVEIS</t>
  </si>
  <si>
    <t>PROVISÃO PARA CONTINGENCIAS CIVEIS</t>
  </si>
  <si>
    <t>PROVISÃO PARA AÇÕES TRABALHISTAS</t>
  </si>
  <si>
    <t>PROVISÃO PARA CONTINGENCIAS TRABALHISTAS</t>
  </si>
  <si>
    <t>PATRIMÔNIO LÍQUIDO / PATRIMÔNIO SOCIAL</t>
  </si>
  <si>
    <t>CAPITAL SOCIAL/PATRIMÔNIO SOCIAL</t>
  </si>
  <si>
    <t>CAPITAL SOCIAL SUBSCRITO / PATRIMÔNIO SOCIAL</t>
  </si>
  <si>
    <t>Capital Social Nacional</t>
  </si>
  <si>
    <t>CAPITAL SOCIAL NACIONAL</t>
  </si>
  <si>
    <t>CAPITAL SOCIAL - COTAS</t>
  </si>
  <si>
    <t>CAPITAL SOCIAL</t>
  </si>
  <si>
    <t>CAPITAL SOCIAL SUBSCRITO - INCORPORAÇÃO</t>
  </si>
  <si>
    <t>AJUSTES DE AVALIAÇÃO PATRIMONIAL</t>
  </si>
  <si>
    <t>GANHOS E PERDAS NÃO REALIZADOS COM TÍTULOS E VALOR</t>
  </si>
  <si>
    <t>Ganhos e Perdas Não Realizados com Títulos e Valor</t>
  </si>
  <si>
    <t>GANHOS E PERDAS NÃO REALIZADOS</t>
  </si>
  <si>
    <t>(-) TRIBUTOS INCIDENTES EM GANHOS E PERDAS NÃO REA</t>
  </si>
  <si>
    <t>LUCROS/PREJUÍZOS-SUPERÁVITS/DÉFICITS ACUMULADOS ou</t>
  </si>
  <si>
    <t>LUCROS/PREJUÍZOS-SUPERÁVITS/DÉFICITS ACUMULADOS</t>
  </si>
  <si>
    <t>Lucros/Superávits ou Prejuízos/Déficits Apurados</t>
  </si>
  <si>
    <t>LUCROS/SUPERÁVITS OU PREJUÍZOS/DÉFICITS APURADOS</t>
  </si>
  <si>
    <t>LUCROS/SUPERÁVITS APURADOS</t>
  </si>
  <si>
    <t>RECEITA</t>
  </si>
  <si>
    <t>CONTRAPRESTAÇÕES EFETIVAS / PRÊMIOS GANHOS DE PLAN</t>
  </si>
  <si>
    <t>CONTRAPRESTAÇÕES LÍQUIDAS / PRÊMIOS RETIDOS</t>
  </si>
  <si>
    <t>CONTRAPRESTAÇÕES EMITIDAS / PRÊMIOS EMITIDOS DE AS</t>
  </si>
  <si>
    <t>PLANOS INDIVIDUAIS</t>
  </si>
  <si>
    <t>CONTRAPRESTACAO EMITIDA</t>
  </si>
  <si>
    <t>CONTRAPRESTACAO INDIVIDUAL</t>
  </si>
  <si>
    <t>PLANOS COLETIVOS EMPRESARIAIS DEPOIS DA LEI</t>
  </si>
  <si>
    <t>CONTRAPRESTAÇÃO EMITIDA</t>
  </si>
  <si>
    <t>COBERTURA ASSIST COM PREÇO PRE-COLETIVO EMPRESARIA</t>
  </si>
  <si>
    <t>COBERTURA ASSISTENCIAL COM PREÇO PÓS ESTABELECIDO</t>
  </si>
  <si>
    <t>COBERTURA ASSIST COM PREÇO PÓS-COLETIVO EMPRESARIA</t>
  </si>
  <si>
    <t>(-) TRIBUTOS DIRETOS DE OPERAÇÕES DE ASSISTÊNCIA À</t>
  </si>
  <si>
    <t>(-) TRIBUTOS DIRETOS DE OPERAÇÕES COM PLANOS DE AS</t>
  </si>
  <si>
    <t>(-) TRIBUTOS DIRETOS DE OPERAÇÕES DE ASSISTÊNCIA O</t>
  </si>
  <si>
    <t>(-) TRIBUTOS FEDERAIS</t>
  </si>
  <si>
    <t>PIS SOBRE FATURAMENTO</t>
  </si>
  <si>
    <t>COFINS SOBRE FATURAMENTO</t>
  </si>
  <si>
    <t>(-) TRIBUTOS MUNICIPAIS</t>
  </si>
  <si>
    <t>ISS SOBRE FATURAMENTO</t>
  </si>
  <si>
    <t>RECEITAS FINANCEIRAS</t>
  </si>
  <si>
    <t>RECEITAS DE APLICAÇÕES FINANCEIRAS</t>
  </si>
  <si>
    <t>RECEITA COM TITULOS DE RENDA FIXA PUBLICOS</t>
  </si>
  <si>
    <t>RECEITAS COM COTAS DE FUNDOS DE INVESTIMENTOS</t>
  </si>
  <si>
    <t>RECEITAS COM COTAS DE FUNDOS DE INVESTIMENTO</t>
  </si>
  <si>
    <t>OSCILAÇÃO DO VALOR DE COTAS</t>
  </si>
  <si>
    <t>RECEITAS COM OUTROS TÍTULOS DE RENDA FIXA - PÚBLIC</t>
  </si>
  <si>
    <t>RECEITAS COM OUTROS TÍTULOS DE RENDA FIXA PÚBLICOS</t>
  </si>
  <si>
    <t>JUROS</t>
  </si>
  <si>
    <t>DESPESA</t>
  </si>
  <si>
    <t>EVENTOS INDENIZÁVEIS LÍQUIDOS / SINISTROS RETIDOS</t>
  </si>
  <si>
    <t>EVENTOS / SINISTROS CONHECIDOS OU AVISADOS</t>
  </si>
  <si>
    <t>EVENTOS/ SINISTROS CONHECIDOS OU AVISADOS DE ASSIS</t>
  </si>
  <si>
    <t>EVENTOS/SINISTROS DE ASSISTÊNCIA ODONTOLÓGICA</t>
  </si>
  <si>
    <t>COBERTURA ASSISTENCIAL COM PREÇO PRÉ-ESTABELECIDO</t>
  </si>
  <si>
    <t>PLANOS INDIVIDUAIS/FAMILIARES DEPOIS DA LEI</t>
  </si>
  <si>
    <t>DESPESAS COM EVENTOS / SINISTROS NA MODALIDADE DE</t>
  </si>
  <si>
    <t>REDE CONTRATADA - INDIVIDUAL</t>
  </si>
  <si>
    <t>GLOSA NA MODALIDADE DE PAGAMENTO POR PROCEDIMENTO</t>
  </si>
  <si>
    <t>(-) REDE CONTRATADA - COLETIVO ADESÃO</t>
  </si>
  <si>
    <t>RECUPERAÇÃO POR CO-PARTICIPAÇÃO NA MODALIDADE DE</t>
  </si>
  <si>
    <t>RECUPERAÇÃO POR CO-PARTICIPAÇÃO</t>
  </si>
  <si>
    <t>PLANOS COLETIVOS POR ADESÃO DEPOIS DA LEI</t>
  </si>
  <si>
    <t>DESPESA COM EVENTOS / SINISTROS</t>
  </si>
  <si>
    <t>REDE CONTRATADA - COLETIVO ADESÃO</t>
  </si>
  <si>
    <t>REEMBOLSO-COLETIVO ADESÃO</t>
  </si>
  <si>
    <t>GLOSA</t>
  </si>
  <si>
    <t>(-) REEMBOLSO-COLETIVO ADESÃO</t>
  </si>
  <si>
    <t>REDE CONTRATADA - COLETIVO EMPRESARIAL</t>
  </si>
  <si>
    <t>REEMBOLSO-COLETIVO EMPRESARIAL</t>
  </si>
  <si>
    <t>(-) REDE CONTRATADA - COLETIVO EMPRESARI</t>
  </si>
  <si>
    <t>(-) REEMBOLSO-COLETIVO EMPRESARIAL</t>
  </si>
  <si>
    <t>RECUPERAÇÃO POR CO-PARTICIPAÇAO</t>
  </si>
  <si>
    <t>Eventos - outras formas de pagamento</t>
  </si>
  <si>
    <t>Eventos - outras formas de pagamento (IN COMPANY)</t>
  </si>
  <si>
    <t>COBERTURA ASSISTENCIAL COM PREÇO PÓS-ESTABELECIDO</t>
  </si>
  <si>
    <t>VARIAÇÃO DA PROVISÃO DE EVENTOS/SINISTROS OCORRIDO</t>
  </si>
  <si>
    <t>PROVISÃO DE EVENTOS/SINISTROS OCORRIDOS E NÃO AVIS</t>
  </si>
  <si>
    <t>REDE PRÓPRIA - COLETIVO EMPRESARIAL</t>
  </si>
  <si>
    <t>DESPESAS DE COMERCIALIZAÇÃO</t>
  </si>
  <si>
    <t>COMISSÃO E AGENCIAMENTO SOBRE OPERAÇÕES DE ASSISTÊ</t>
  </si>
  <si>
    <t>CONTRAPRESTAÇÕES PECUNIÁRIAS</t>
  </si>
  <si>
    <t>CONTRAPRESTAÇÕES PECUNIÁRIAS/PRÊMIOS DE SEGURO- OD</t>
  </si>
  <si>
    <t>COMISSÃO/AGENCIAMENTO</t>
  </si>
  <si>
    <t>COMISSÃO</t>
  </si>
  <si>
    <t>ENCARGOS SOCIAIS</t>
  </si>
  <si>
    <t>ENCARGOS SOCIAIS - INSS</t>
  </si>
  <si>
    <t>OUTRAS - ODONTOLÓGICAS</t>
  </si>
  <si>
    <t>PREESTABELECIDO VIA VAREJO</t>
  </si>
  <si>
    <t>OUTRAS DESPESAS OPERACIONAIS</t>
  </si>
  <si>
    <t>OUTRAS DESPESAS DE OPERAÇÕES DE PLANOS DE ASSISTÊN</t>
  </si>
  <si>
    <t>OUTRAS DESPESAS DE OPERAÇÕES DE ASSISTÊNCIA ODONTO</t>
  </si>
  <si>
    <t>DESP COM APOLICES E CONTRATOS</t>
  </si>
  <si>
    <t>DESP APOLICE - IMPRESSOS POS-VENDA</t>
  </si>
  <si>
    <t>DESP APOLICE - CORRESPONDENCIAS</t>
  </si>
  <si>
    <t>DESPESAS COM SERVIÇOS PRESTADOS POR TERCEIROS</t>
  </si>
  <si>
    <t>DESPESA DE TELEMARKETING FIXO</t>
  </si>
  <si>
    <t>DESPESA DE ASSISTENCIA 24 HORAS</t>
  </si>
  <si>
    <t>OUTRAS DESPESAS</t>
  </si>
  <si>
    <t>MATERIAIS ODONTOLÓGICOS</t>
  </si>
  <si>
    <t>CANCELAMENTO DE FATURAS</t>
  </si>
  <si>
    <t>PROVISÃO PARA PERDAS SOBRE CRÉDITOS</t>
  </si>
  <si>
    <t>Provisão Sobre Contraprestação Pecuniárias/Prêmios</t>
  </si>
  <si>
    <t>PROVISÃO SOBRE CONTRAPRESTAÇÃO PECUNIÁRIAS/PRÊMIOS</t>
  </si>
  <si>
    <t>PROVISÃO SOBRE CONTRAPREST. PECUNIÁRIAS/PRÊMIOS A</t>
  </si>
  <si>
    <t>(-) REVERSÃO DA PROV. SOBRE CONTRAPREST. PECUNIÁRI</t>
  </si>
  <si>
    <t>DESPESAS FINANCEIRAS</t>
  </si>
  <si>
    <t>DESPESAS FINANCEIRAS COM OPERAÇÕES DE ASSISTÊNCIA</t>
  </si>
  <si>
    <t>OUTRAS</t>
  </si>
  <si>
    <t>JUROS PASSIVOS EM OPERAÇÕES FINANCEIRAS</t>
  </si>
  <si>
    <t>OUTRAS DESPESAS FINANCEIRAS</t>
  </si>
  <si>
    <t>DESPESAS FINANCEIRAS DE ENCARGOS SOBRE TRIBUTOS</t>
  </si>
  <si>
    <t>Despesas Financeiras de Encargos sobre Tributos</t>
  </si>
  <si>
    <t>JUROS DE ENCARGOS SOBRE TRIBUTOS</t>
  </si>
  <si>
    <t>DESPESAS DE JUROS DE CAPITAL PRÓPRIO</t>
  </si>
  <si>
    <t>Despesas de Juros sobre Capital Próprio</t>
  </si>
  <si>
    <t>Juros sobre Capital Próprio</t>
  </si>
  <si>
    <t>Juros sobre Capital Próprio - JCP</t>
  </si>
  <si>
    <t>DESPESAS POR PAGAMENTOS EM ATRASO</t>
  </si>
  <si>
    <t>Despesas por Pagamentos em Atraso</t>
  </si>
  <si>
    <t>DESPESAS COM IMPOSTOS E CONTRIBUIÇÕES SOBRE TRANSA</t>
  </si>
  <si>
    <t>Despesas com Impostos e Contribuições sobre Transa</t>
  </si>
  <si>
    <t>IMPOSTO SOBRE OPERAÇÕES FINANCEIRAS - IOF</t>
  </si>
  <si>
    <t>IMPOSTO SOBRE OPERAÇÃO FINANCEIRA - IOF</t>
  </si>
  <si>
    <t>DESPESAS COM PESSOAL PRÓPRIO</t>
  </si>
  <si>
    <t>DESPESAS COM EMPREGADOS</t>
  </si>
  <si>
    <t>Despesas com Empregados</t>
  </si>
  <si>
    <t>SALÁRIOS E ORDENADOS</t>
  </si>
  <si>
    <t>SERVIÇOS EXTRAORDINÁRIOS</t>
  </si>
  <si>
    <t>HORAS EXTRAS</t>
  </si>
  <si>
    <t>GRATIFICAÇÕES</t>
  </si>
  <si>
    <t>GRATIFICACAO OPTION INCENTIVE</t>
  </si>
  <si>
    <t>13º SALÁRIO/FÉRIAS</t>
  </si>
  <si>
    <t>13º SALÁRIO</t>
  </si>
  <si>
    <t>FÉRIAS E ABONO DE FÉRIAS</t>
  </si>
  <si>
    <t>Participação no Resultado/Remuneração Variável/Rem</t>
  </si>
  <si>
    <t>Participação no Resultado (Sind)</t>
  </si>
  <si>
    <t>Participação no Resultado (APIB)</t>
  </si>
  <si>
    <t>Remuneração Variável</t>
  </si>
  <si>
    <t>AUXILIO-CRECHE</t>
  </si>
  <si>
    <t>SEGURO DE VIDA</t>
  </si>
  <si>
    <t>DESPESAS COM INDENIZAÇÕES</t>
  </si>
  <si>
    <t>Despesas com Indenizações</t>
  </si>
  <si>
    <t>Aviso Prévio</t>
  </si>
  <si>
    <t>AVISO PRÉVIO</t>
  </si>
  <si>
    <t>DESPESAS COM ENCARGOS SOCIAIS</t>
  </si>
  <si>
    <t>Despesas com Encargos Sociais</t>
  </si>
  <si>
    <t>PREVIDÊNCIA SOCIAL</t>
  </si>
  <si>
    <t>INSS - PREVIDÊNCIA SOCIAL</t>
  </si>
  <si>
    <t>FGTS</t>
  </si>
  <si>
    <t>DESPESAS COM ASSISTÊNCIA SOCIAL</t>
  </si>
  <si>
    <t>Despesas com Assistência Médica/ Odontológica</t>
  </si>
  <si>
    <t>DESPESAS COM ASSISTÊNCIA MÉDICA/ ODONTOLÓGICA</t>
  </si>
  <si>
    <t>DESPESAS COM ASSISTÊNCIA MÉDICA</t>
  </si>
  <si>
    <t>DESPESAS COM ASSISTÊNCIA ODONTOLÓGICA</t>
  </si>
  <si>
    <t>PLANOS DE PREVIDENCIA COMPLEMENTAR</t>
  </si>
  <si>
    <t>DESPESAS COM PROGRAMA DE ALIMENTAÇÃO AO TRABALHADO</t>
  </si>
  <si>
    <t>Alimentação ao Trabalhador</t>
  </si>
  <si>
    <t>ALIMENTAÇÃO AO TRABALHADOR</t>
  </si>
  <si>
    <t>AUXILIO ALIMENTAÇÃO / VALE REFEIÇÃO</t>
  </si>
  <si>
    <t>AUXILIO ALIMENTAÇÃO / CESTA BÁSICA</t>
  </si>
  <si>
    <t>DESPESAS COM TRANSPORTE DE EMPREGADOS</t>
  </si>
  <si>
    <t>Despesas com Transporte de Empregados</t>
  </si>
  <si>
    <t>VALE TRANSPORTE</t>
  </si>
  <si>
    <t>OUTRAS DESPESAS COM PESSOAL PRÓPRIO</t>
  </si>
  <si>
    <t>Outras Despesas com Pessoal Próprio</t>
  </si>
  <si>
    <t>PROVISÃO DE 13º SALÁRIO</t>
  </si>
  <si>
    <t>DESPESAS COM SERVIÇOS DE TERCEIROS</t>
  </si>
  <si>
    <t>REMUNERAÇÃO POR SERVIÇOS DE TERCEIROS</t>
  </si>
  <si>
    <t>Remuneração por Serviços de Terceiros</t>
  </si>
  <si>
    <t>HONORÁRIOS ADVOCATÍCIOS</t>
  </si>
  <si>
    <t>Hon. Advog PJ Proc. Judiciais</t>
  </si>
  <si>
    <t>Hon. Advog PJ Outros </t>
  </si>
  <si>
    <t>HONORÁRIOS DE AUDITORIA</t>
  </si>
  <si>
    <t>SERVIÇOS DE AUDITORIA</t>
  </si>
  <si>
    <t>HONORÁRIOS DE CONSULTORIA</t>
  </si>
  <si>
    <t>SERVIÇOS DE ASSESSORIA E CONSULTORIA</t>
  </si>
  <si>
    <t>CONSULTORIA DE RECURSOS HUMANOS</t>
  </si>
  <si>
    <t>HONORÁRIOS DE SERVIÇOS TÉCNICOS</t>
  </si>
  <si>
    <t>MANUTENÇÃO DE APLICACOES</t>
  </si>
  <si>
    <t>MANUTENÇÃO DE LICENCAS DE APLICACOES</t>
  </si>
  <si>
    <t>BAU E VARIAVES DE APLICACOES</t>
  </si>
  <si>
    <t>PROJETOS DE APLICACOES</t>
  </si>
  <si>
    <t>MAO-DE-OBRA TERCEIRIZADA RH</t>
  </si>
  <si>
    <t>FRETES E CARRETOS</t>
  </si>
  <si>
    <t>SERVIÇOS DE MOTO BOY</t>
  </si>
  <si>
    <t>ESTAGIÁRIOS</t>
  </si>
  <si>
    <t>DEMAIS SERVIÇOS PRESTADOS</t>
  </si>
  <si>
    <t>SERViÇO DE  TERCEIROS - ODONTO</t>
  </si>
  <si>
    <t>DESPESAS COM LOCALIZAÇÃO E FUNCIONAMENTO</t>
  </si>
  <si>
    <t>DESPESAS COM LOCALIZAÇÃO E MANUTENÇÃO</t>
  </si>
  <si>
    <t>Despesas com Localização e Manutenção</t>
  </si>
  <si>
    <t>ALUGUEL</t>
  </si>
  <si>
    <t>CONDOMÍNIOS E TAXAS</t>
  </si>
  <si>
    <t>CONDOMÍNIOS</t>
  </si>
  <si>
    <t>DESPESAS COM UTILIZAÇÃO DE EQUIPAMENTOS E VEÍCULOS</t>
  </si>
  <si>
    <t>Despesas com Utilização de Equipamentos e Veículos</t>
  </si>
  <si>
    <t>ALUGUEL DE EQUIPAMENTOS DE TELEFONIA</t>
  </si>
  <si>
    <t>ARRENDAMENTO MERCANTIL OPERACIONAL</t>
  </si>
  <si>
    <t>ALUGUEL DE EQUIPAMENTOS DE INFRA</t>
  </si>
  <si>
    <t>MANUTENÇÃO E CONSERTOS</t>
  </si>
  <si>
    <t>MANUTENÇÃO DE MAQUINAS E EQUIPAMENTOS</t>
  </si>
  <si>
    <t>DEPRECIAÇÕES DE BENS DE USO PRÓPRIO</t>
  </si>
  <si>
    <t>Despesas com Bens de Uso Próprio</t>
  </si>
  <si>
    <t>DESPESAS COM BENS DE USO PRÓPRIO</t>
  </si>
  <si>
    <t>DEPRECIAÇÕES</t>
  </si>
  <si>
    <t>(-) DEPRECIAÇÃO INSTALAÇÕES NÃO HOSPITALARES</t>
  </si>
  <si>
    <t>(-) DEPR. ACUM.MAQ E EQUIPAMENTOS HOSP.</t>
  </si>
  <si>
    <t>(-) DEPR. ACUM.MAQ E EQUIPAMENTOS NÃO HOSP.</t>
  </si>
  <si>
    <t>DEPRECIACAO DE HARDWARE</t>
  </si>
  <si>
    <t>AMORTIZAÇÕES</t>
  </si>
  <si>
    <t>Amortizações</t>
  </si>
  <si>
    <t>AMORTIZAÇÃO DE LICENCAS DE SOFTWARE</t>
  </si>
  <si>
    <t>AMORTIZACAO DE CAPITALIZACAO DE SOFTWARE</t>
  </si>
  <si>
    <t>OUTRAS DESPESAS COM LOCALIZAÇÃO E FUNCIONAMENTO</t>
  </si>
  <si>
    <t>Outras Despesas com Localização e Funcionamento</t>
  </si>
  <si>
    <t>DESPESAS COM EXPEDIENTE</t>
  </si>
  <si>
    <t>MATERIAL DE EXPEDIENTE</t>
  </si>
  <si>
    <t>DESPESAS COM SEGUROS</t>
  </si>
  <si>
    <t>RESPONSABILIDADE CIVIL</t>
  </si>
  <si>
    <t>DESPESAS COM LOCOMOÇÃO</t>
  </si>
  <si>
    <t>VIAGENS NACIONAIS</t>
  </si>
  <si>
    <t>VIAGENS INTERNACIONAIS</t>
  </si>
  <si>
    <t>DESPESAS COM COMUNICAÇÃO</t>
  </si>
  <si>
    <t>SERVIÇOS DE IMPRESSÃO</t>
  </si>
  <si>
    <t>CONTAS DE TELEFONE (VOZ)</t>
  </si>
  <si>
    <t>CONTAS DE TELEFONE (DADOS)</t>
  </si>
  <si>
    <t>DESPESA POSTAIS</t>
  </si>
  <si>
    <t>DESPESAS BANCARIAS</t>
  </si>
  <si>
    <t>DESPESAS DE CARTORIO</t>
  </si>
  <si>
    <t>DESPESAS COM PUBLICIDADE E PROPAGANDA INSTITUCIONA</t>
  </si>
  <si>
    <t>PUBLICIDADE E PROPAGANDA</t>
  </si>
  <si>
    <t>Publicidade e Propaganda</t>
  </si>
  <si>
    <t>EVENTOS COMERCIAIS MKT</t>
  </si>
  <si>
    <t>CAMPANHA DE VENDAS EXTERNA</t>
  </si>
  <si>
    <t>MATERIAL DE VENDAS MKT</t>
  </si>
  <si>
    <t>CONVENÇÃO DE VENDAS</t>
  </si>
  <si>
    <t>DESPESAS COM TRIBUTOS</t>
  </si>
  <si>
    <t>TAXA DE SAÚDE SUPLEMENTAR</t>
  </si>
  <si>
    <t>Taxa de Saúde Suplementar</t>
  </si>
  <si>
    <t>OUTROS TRIBUTOS</t>
  </si>
  <si>
    <t>Outros Tributos</t>
  </si>
  <si>
    <t>IMPOSTOS E TAXAS</t>
  </si>
  <si>
    <t>DESPESAS ADMINISTRATIVAS DIVERSAS</t>
  </si>
  <si>
    <t>Despesas Diversas</t>
  </si>
  <si>
    <t>DESPESAS DIVERSAS</t>
  </si>
  <si>
    <t>DESPESAS COM PUBLICAÇÕES</t>
  </si>
  <si>
    <t>DESPESAS COM CONTRIBUIÇÕES E DONATIVOS</t>
  </si>
  <si>
    <t>CONTRIBUIÇÕES E ENTIDADES DE CLASSE</t>
  </si>
  <si>
    <t>DESPESAS JUDICIAIS</t>
  </si>
  <si>
    <t>CUSTOS JUDICIAIS</t>
  </si>
  <si>
    <t>Despesas Legais - não judicial</t>
  </si>
  <si>
    <t>MULTAS DEDUTIVEIS</t>
  </si>
  <si>
    <t>MULTAS INDEDUTIVEIS</t>
  </si>
  <si>
    <t>REFEIÇÕES</t>
  </si>
  <si>
    <t>VIAGENS E ESTADIAS - FUNCIONARIOS</t>
  </si>
  <si>
    <t>DESPESAS C/ CONDUÇÃO</t>
  </si>
  <si>
    <t>ESTACIONAMENTO</t>
  </si>
  <si>
    <t>COMBUSTIVEIS</t>
  </si>
  <si>
    <t>PEDÁGIO</t>
  </si>
  <si>
    <t>CONTINGENCIA CÍVEL</t>
  </si>
  <si>
    <t>CONTINGENCIA TRABALHISTA</t>
  </si>
  <si>
    <t>RATEIO DE DESPESAS COM PARTES</t>
  </si>
  <si>
    <t>CONTAS DE DESTINAÇÃO/APURAÇÃO DE RESULTADO</t>
  </si>
  <si>
    <t>IMPOSTOS E PARTICIPAÇÕES SOBRE O LUCRO</t>
  </si>
  <si>
    <t>IMPOSTOS E CONTRIBUIÇÕES</t>
  </si>
  <si>
    <t>Imposto de Renda</t>
  </si>
  <si>
    <t>IMPOSTO DE RENDA DA PESSOA JURÍDICA - IRPJ</t>
  </si>
  <si>
    <t>CONTRIBUIÇÃO SOCIAL</t>
  </si>
  <si>
    <t>Contribuição Social</t>
  </si>
  <si>
    <t>IMPOSTOS DIFERIDOS</t>
  </si>
  <si>
    <t>Impostos Diferidos</t>
  </si>
  <si>
    <t>APURAÇÃO DO RESULTADO</t>
  </si>
  <si>
    <t>APURAÇÃO DO RESULTADO DO PERÍODO</t>
  </si>
  <si>
    <t>Apuração do Resultado do Período</t>
  </si>
  <si>
    <t>OUTROS CRÉDITOS A RECEBER A LONGO PRAZO</t>
  </si>
  <si>
    <t>Outros Créditos a Receber a Longo Prazo</t>
  </si>
  <si>
    <t>BLOQUEIO JUDICIAL</t>
  </si>
  <si>
    <t>OUTROS</t>
  </si>
  <si>
    <t>CONTRIBUIÇÃO SINDICAL A RECOLHER</t>
  </si>
  <si>
    <t>CONTAS A PAGAR DE MOBILIÁRIO</t>
  </si>
  <si>
    <t>SERVIÇOS MARKETING</t>
  </si>
  <si>
    <t>RELACIONAMENTO COMERCIAL</t>
  </si>
  <si>
    <t>CONTRIBUIÇÕES SINDICAIS</t>
  </si>
  <si>
    <t>TÍTULOS DE RENDA FIXA - PÚBLICOS LFT</t>
  </si>
  <si>
    <t>SALDO NEGATIVO DE IMPOSTO DE RENDA</t>
  </si>
  <si>
    <t>Nov/18 YTD</t>
  </si>
  <si>
    <t>Dez/17 Month</t>
  </si>
  <si>
    <t>Novembro/2018</t>
  </si>
  <si>
    <t>PROVISÃO PARA PERDAS</t>
  </si>
  <si>
    <t>AQUISIÇÃO ATIVO IMOBILIZADO</t>
  </si>
  <si>
    <t>DESPESA COM VACINAS</t>
  </si>
  <si>
    <t>SERViÇO DE  TERCEIROS - DM</t>
  </si>
  <si>
    <t>FOTOCÓPIAS E AUTENTICAÇÕES</t>
  </si>
  <si>
    <t>BANCO CONTA TRANSITÓRIA</t>
  </si>
  <si>
    <t>OUTRAS RECEITAS OPERACIONAIS</t>
  </si>
  <si>
    <t>OUTRAS RECEITAS OPERACIONAIS DE PLANOS DE ASSISTÊN</t>
  </si>
  <si>
    <t>RECEITAS COM OUTRAS OPERAÇÕES DE PLANOS DE ASSISTÊ</t>
  </si>
  <si>
    <t>OUTRAS RECEITAS</t>
  </si>
  <si>
    <t>OUTRAS RECEITAS FINANCEIRAS</t>
  </si>
  <si>
    <t>RECEITAS FINANCEIRAS DIVERSAS</t>
  </si>
  <si>
    <t>RECEITAS FINANC</t>
  </si>
  <si>
    <t>INSS S/ AUTONOMO</t>
  </si>
  <si>
    <t>ESTIMATIVA DE INSS SOBRE IBNP</t>
  </si>
  <si>
    <t>DESPESAS COM INSTRUÇÃO</t>
  </si>
  <si>
    <t>Despesas com Formação Profissional</t>
  </si>
  <si>
    <t>DESPESAS COM FORMAÇÃO PROFISSIONAL</t>
  </si>
  <si>
    <t>INSTRUÇÃO</t>
  </si>
  <si>
    <t>CURSOS</t>
  </si>
  <si>
    <t>EVENTOS EXTERNOS</t>
  </si>
  <si>
    <t>HONORARIOS DE ADV SOCIETARIO</t>
  </si>
  <si>
    <t>SERViÇO DE  TERCEIROS - CSO</t>
  </si>
  <si>
    <t>SERViÇO DE  TERCEIROS - BROKER</t>
  </si>
  <si>
    <t>PATROCÍNIO</t>
  </si>
  <si>
    <t>MICRO MARKETING</t>
  </si>
  <si>
    <t>TRADUÇÕES</t>
  </si>
  <si>
    <t>BRINDES</t>
  </si>
  <si>
    <t>EVENTOS CORPORATIVOS</t>
  </si>
  <si>
    <t>Dezembro/2018</t>
  </si>
  <si>
    <t>IRPJ A COMPENSAR - 4º TRIM. 2008</t>
  </si>
  <si>
    <t>Outras Despesas Operacionais</t>
  </si>
  <si>
    <t>JCP</t>
  </si>
  <si>
    <t>IMPOSTO DIFERIDO</t>
  </si>
  <si>
    <t>Últimos 12 meses</t>
  </si>
  <si>
    <t>Indicadores Financeiros</t>
  </si>
  <si>
    <t>Margem de Lucro Líquida (MLL)</t>
  </si>
  <si>
    <t>Retorno sobre o Patrimônio Líquido (ROE)</t>
  </si>
  <si>
    <t>Retorno sobre o Ativo (ROA)</t>
  </si>
  <si>
    <t>Percentual de Despesas Assistenciais em relação às Receitas de Contraprestações (DM)</t>
  </si>
  <si>
    <t>Percentual de Despesas Administrativas em relação às Receitas de Contraprestações (DA)</t>
  </si>
  <si>
    <t>Percentual de Despesa Comercial em relação à Receita de Contraprestações (DC)</t>
  </si>
  <si>
    <t>Índice combinado ampliado (COMBA)</t>
  </si>
  <si>
    <t>Liquidez Corrente (LC)</t>
  </si>
  <si>
    <t>Capital de terceiros sobre o Capital próprio (CT/CP)</t>
  </si>
  <si>
    <t>Índice de endividamento de curto prazo (ENDIVCP)</t>
  </si>
  <si>
    <t>Endividamento (ENDIV)</t>
  </si>
  <si>
    <t>Margem EBIT (LAJIR)</t>
  </si>
  <si>
    <t>Margem EBITDA (LAJIDA)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</si>
</sst>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416]mmm\-yy;@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b/>
      <sz val="11"/>
      <color rgb="FF800000"/>
      <name val="Calibri"/>
      <family val="2"/>
      <scheme val="minor"/>
    </font>
    <font>
      <sz val="11"/>
      <name val="Calibri"/>
      <family val="2"/>
      <scheme val="minor"/>
    </font>
    <font>
      <sz val="6.75"/>
      <color indexed="8"/>
      <name val="Courier New"/>
      <family val="3"/>
    </font>
    <font>
      <sz val="10"/>
      <name val="Arial"/>
      <charset val="1"/>
    </font>
    <font>
      <sz val="10"/>
      <color indexed="8"/>
      <name val="Arial"/>
      <charset val="1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0" fillId="0" borderId="0"/>
    <xf numFmtId="0" fontId="11" fillId="0" borderId="0"/>
    <xf numFmtId="0" fontId="13" fillId="0" borderId="0"/>
  </cellStyleXfs>
  <cellXfs count="55">
    <xf numFmtId="0" fontId="0" fillId="0" borderId="0" xfId="0"/>
    <xf numFmtId="0" fontId="0" fillId="0" borderId="1" xfId="0" applyBorder="1"/>
    <xf numFmtId="0" fontId="0" fillId="0" borderId="0" xfId="0" applyFill="1"/>
    <xf numFmtId="164" fontId="3" fillId="3" borderId="4" xfId="0" applyNumberFormat="1" applyFont="1" applyFill="1" applyBorder="1" applyAlignment="1">
      <alignment horizontal="center" vertical="center" wrapText="1" readingOrder="1"/>
    </xf>
    <xf numFmtId="164" fontId="3" fillId="0" borderId="4" xfId="0" applyNumberFormat="1" applyFont="1" applyFill="1" applyBorder="1" applyAlignment="1">
      <alignment horizontal="center" vertical="center" wrapText="1" readingOrder="1"/>
    </xf>
    <xf numFmtId="164" fontId="3" fillId="3" borderId="5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Fill="1" applyBorder="1" applyAlignment="1">
      <alignment vertical="center" wrapText="1" readingOrder="1"/>
    </xf>
    <xf numFmtId="17" fontId="2" fillId="0" borderId="0" xfId="0" applyNumberFormat="1" applyFont="1" applyFill="1" applyAlignment="1">
      <alignment horizontal="center" vertical="center"/>
    </xf>
    <xf numFmtId="0" fontId="4" fillId="4" borderId="0" xfId="0" applyFont="1" applyFill="1" applyBorder="1" applyAlignment="1">
      <alignment horizontal="left" vertical="center" readingOrder="1"/>
    </xf>
    <xf numFmtId="0" fontId="4" fillId="0" borderId="0" xfId="0" applyFont="1" applyFill="1" applyBorder="1" applyAlignment="1">
      <alignment horizontal="left" vertical="center" readingOrder="1"/>
    </xf>
    <xf numFmtId="165" fontId="4" fillId="5" borderId="0" xfId="1" applyNumberFormat="1" applyFont="1" applyFill="1" applyBorder="1" applyAlignment="1">
      <alignment horizontal="center" vertical="center" wrapText="1" readingOrder="1"/>
    </xf>
    <xf numFmtId="165" fontId="0" fillId="0" borderId="0" xfId="0" applyNumberFormat="1"/>
    <xf numFmtId="0" fontId="5" fillId="0" borderId="0" xfId="0" applyFont="1" applyFill="1" applyBorder="1" applyAlignment="1">
      <alignment horizontal="left" vertical="center" wrapText="1" indent="3" readingOrder="1"/>
    </xf>
    <xf numFmtId="165" fontId="5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left" vertical="center" readingOrder="1"/>
    </xf>
    <xf numFmtId="0" fontId="0" fillId="0" borderId="0" xfId="0" applyFont="1"/>
    <xf numFmtId="165" fontId="4" fillId="0" borderId="0" xfId="1" applyNumberFormat="1" applyFont="1" applyFill="1" applyBorder="1" applyAlignment="1">
      <alignment horizontal="center" vertical="center" wrapText="1" readingOrder="1"/>
    </xf>
    <xf numFmtId="43" fontId="0" fillId="0" borderId="0" xfId="0" applyNumberFormat="1"/>
    <xf numFmtId="12" fontId="7" fillId="0" borderId="0" xfId="3" applyNumberFormat="1" applyFont="1" applyAlignment="1">
      <alignment horizontal="left" wrapText="1"/>
    </xf>
    <xf numFmtId="17" fontId="2" fillId="2" borderId="0" xfId="0" quotePrefix="1" applyNumberFormat="1" applyFont="1" applyFill="1"/>
    <xf numFmtId="0" fontId="1" fillId="0" borderId="0" xfId="0" applyFont="1"/>
    <xf numFmtId="4" fontId="0" fillId="0" borderId="0" xfId="0" applyNumberFormat="1"/>
    <xf numFmtId="12" fontId="8" fillId="0" borderId="0" xfId="3" applyNumberFormat="1" applyFont="1" applyAlignment="1">
      <alignment horizontal="left" wrapText="1"/>
    </xf>
    <xf numFmtId="43" fontId="8" fillId="0" borderId="0" xfId="1" applyFont="1" applyAlignment="1">
      <alignment horizontal="left" wrapText="1"/>
    </xf>
    <xf numFmtId="12" fontId="0" fillId="0" borderId="0" xfId="0" applyNumberFormat="1" applyAlignment="1">
      <alignment horizontal="left"/>
    </xf>
    <xf numFmtId="43" fontId="0" fillId="0" borderId="0" xfId="1" applyFont="1"/>
    <xf numFmtId="12" fontId="1" fillId="0" borderId="0" xfId="0" applyNumberFormat="1" applyFont="1" applyAlignment="1">
      <alignment horizontal="left"/>
    </xf>
    <xf numFmtId="43" fontId="1" fillId="0" borderId="0" xfId="1" applyFont="1"/>
    <xf numFmtId="12" fontId="8" fillId="0" borderId="0" xfId="4" applyNumberFormat="1" applyFont="1" applyAlignment="1">
      <alignment vertical="center" wrapText="1"/>
    </xf>
    <xf numFmtId="0" fontId="8" fillId="0" borderId="0" xfId="4" applyFont="1" applyAlignment="1">
      <alignment vertical="center" wrapText="1"/>
    </xf>
    <xf numFmtId="4" fontId="8" fillId="0" borderId="0" xfId="4" applyNumberFormat="1" applyFont="1" applyAlignment="1">
      <alignment horizontal="right" vertical="center" wrapText="1"/>
    </xf>
    <xf numFmtId="4" fontId="8" fillId="0" borderId="0" xfId="4" applyNumberFormat="1" applyFont="1" applyAlignment="1">
      <alignment vertical="center" wrapText="1"/>
    </xf>
    <xf numFmtId="0" fontId="9" fillId="0" borderId="0" xfId="5" applyFont="1" applyAlignment="1" applyProtection="1">
      <alignment vertical="center"/>
    </xf>
    <xf numFmtId="4" fontId="9" fillId="0" borderId="0" xfId="5" applyNumberFormat="1" applyFont="1" applyAlignment="1" applyProtection="1">
      <alignment horizontal="right" vertical="center"/>
    </xf>
    <xf numFmtId="4" fontId="9" fillId="0" borderId="0" xfId="5" applyNumberFormat="1" applyFont="1" applyAlignment="1" applyProtection="1">
      <alignment vertical="center"/>
    </xf>
    <xf numFmtId="0" fontId="7" fillId="0" borderId="0" xfId="3" applyFont="1" applyAlignment="1">
      <alignment wrapText="1"/>
    </xf>
    <xf numFmtId="43" fontId="7" fillId="0" borderId="0" xfId="1" applyFont="1" applyAlignment="1">
      <alignment horizontal="right" wrapText="1"/>
    </xf>
    <xf numFmtId="43" fontId="7" fillId="0" borderId="0" xfId="1" applyFont="1" applyAlignment="1">
      <alignment wrapText="1"/>
    </xf>
    <xf numFmtId="12" fontId="14" fillId="0" borderId="0" xfId="6" applyNumberFormat="1" applyFont="1" applyAlignment="1" applyProtection="1">
      <alignment horizontal="left" vertical="center" wrapText="1"/>
    </xf>
    <xf numFmtId="0" fontId="14" fillId="0" borderId="0" xfId="6" applyFont="1" applyAlignment="1" applyProtection="1">
      <alignment vertical="center" wrapText="1"/>
    </xf>
    <xf numFmtId="43" fontId="14" fillId="0" borderId="0" xfId="1" applyFont="1" applyAlignment="1" applyProtection="1">
      <alignment horizontal="right" vertical="center" wrapText="1"/>
    </xf>
    <xf numFmtId="43" fontId="14" fillId="0" borderId="0" xfId="1" applyFont="1" applyAlignment="1" applyProtection="1">
      <alignment vertical="center" wrapText="1"/>
    </xf>
    <xf numFmtId="12" fontId="14" fillId="2" borderId="0" xfId="6" applyNumberFormat="1" applyFont="1" applyFill="1" applyAlignment="1" applyProtection="1">
      <alignment horizontal="left" vertical="center" wrapText="1"/>
    </xf>
    <xf numFmtId="0" fontId="14" fillId="2" borderId="0" xfId="6" applyFont="1" applyFill="1" applyAlignment="1" applyProtection="1">
      <alignment vertical="center" wrapText="1"/>
    </xf>
    <xf numFmtId="43" fontId="14" fillId="2" borderId="0" xfId="1" applyFont="1" applyFill="1" applyAlignment="1" applyProtection="1">
      <alignment horizontal="right" vertical="center" wrapText="1"/>
    </xf>
    <xf numFmtId="43" fontId="14" fillId="2" borderId="0" xfId="1" applyFont="1" applyFill="1" applyAlignment="1" applyProtection="1">
      <alignment vertical="center" wrapText="1"/>
    </xf>
    <xf numFmtId="12" fontId="14" fillId="0" borderId="0" xfId="6" applyNumberFormat="1" applyFont="1" applyFill="1" applyAlignment="1" applyProtection="1">
      <alignment horizontal="left" vertical="center" wrapText="1"/>
    </xf>
    <xf numFmtId="0" fontId="14" fillId="0" borderId="0" xfId="6" applyFont="1" applyFill="1" applyAlignment="1" applyProtection="1">
      <alignment vertical="center" wrapText="1"/>
    </xf>
    <xf numFmtId="43" fontId="14" fillId="0" borderId="0" xfId="1" applyFont="1" applyFill="1" applyAlignment="1" applyProtection="1">
      <alignment horizontal="right" vertical="center" wrapText="1"/>
    </xf>
    <xf numFmtId="43" fontId="14" fillId="0" borderId="0" xfId="1" applyFont="1" applyFill="1" applyAlignment="1" applyProtection="1">
      <alignment vertical="center" wrapText="1"/>
    </xf>
    <xf numFmtId="12" fontId="14" fillId="0" borderId="0" xfId="6" applyNumberFormat="1" applyFont="1" applyAlignment="1" applyProtection="1">
      <alignment horizontal="right" vertical="center" wrapText="1"/>
    </xf>
    <xf numFmtId="164" fontId="3" fillId="3" borderId="6" xfId="0" applyNumberFormat="1" applyFont="1" applyFill="1" applyBorder="1" applyAlignment="1">
      <alignment horizontal="center" vertical="center" wrapText="1" readingOrder="1"/>
    </xf>
    <xf numFmtId="0" fontId="12" fillId="6" borderId="2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left"/>
    </xf>
    <xf numFmtId="10" fontId="0" fillId="0" borderId="1" xfId="2" applyNumberFormat="1" applyFont="1" applyBorder="1"/>
  </cellXfs>
  <cellStyles count="7">
    <cellStyle name="Normal" xfId="0" builtinId="0"/>
    <cellStyle name="Normal_Plan1" xfId="3"/>
    <cellStyle name="Normal_Plan1_1" xfId="6"/>
    <cellStyle name="Normal_Planilha1" xfId="5"/>
    <cellStyle name="Normal_Planilha1_1" xfId="4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42868</xdr:colOff>
      <xdr:row>1</xdr:row>
      <xdr:rowOff>23830</xdr:rowOff>
    </xdr:from>
    <xdr:to>
      <xdr:col>1</xdr:col>
      <xdr:colOff>1676398</xdr:colOff>
      <xdr:row>4</xdr:row>
      <xdr:rowOff>28330</xdr:rowOff>
    </xdr:to>
    <xdr:pic>
      <xdr:nvPicPr>
        <xdr:cNvPr id="2" name="Picture 10" descr="Macintosh HD:Users:mac4:Desktop: JOBS:METLIFE:Documentos Internos RH:recursos:logometlife.png">
          <a:extLst>
            <a:ext uri="{FF2B5EF4-FFF2-40B4-BE49-F238E27FC236}">
              <a16:creationId xmlns:a16="http://schemas.microsoft.com/office/drawing/2014/main" id="{CABE6F4C-E428-4E44-A389-D4A162DDD18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8" y="23830"/>
          <a:ext cx="1633530" cy="576000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lc="http://schemas.openxmlformats.org/drawingml/2006/lockedCanvas"/>
          </a:ext>
        </a:extLst>
      </xdr:spPr>
    </xdr:pic>
    <xdr:clientData/>
  </xdr:twoCellAnchor>
  <xdr:twoCellAnchor>
    <xdr:from>
      <xdr:col>1</xdr:col>
      <xdr:colOff>1743075</xdr:colOff>
      <xdr:row>1</xdr:row>
      <xdr:rowOff>19066</xdr:rowOff>
    </xdr:from>
    <xdr:to>
      <xdr:col>3</xdr:col>
      <xdr:colOff>0</xdr:colOff>
      <xdr:row>3</xdr:row>
      <xdr:rowOff>142628</xdr:rowOff>
    </xdr:to>
    <xdr:grpSp>
      <xdr:nvGrpSpPr>
        <xdr:cNvPr id="3" name="Group 9">
          <a:extLst>
            <a:ext uri="{FF2B5EF4-FFF2-40B4-BE49-F238E27FC236}">
              <a16:creationId xmlns:a16="http://schemas.microsoft.com/office/drawing/2014/main" id="{05510248-ACFD-4269-83E3-A70279CF81F0}"/>
            </a:ext>
          </a:extLst>
        </xdr:cNvPr>
        <xdr:cNvGrpSpPr/>
      </xdr:nvGrpSpPr>
      <xdr:grpSpPr>
        <a:xfrm>
          <a:off x="2000250" y="209566"/>
          <a:ext cx="4781550" cy="504562"/>
          <a:chOff x="0" y="0"/>
          <a:chExt cx="7724775" cy="1715135"/>
        </a:xfrm>
      </xdr:grpSpPr>
      <xdr:sp macro="" textlink="">
        <xdr:nvSpPr>
          <xdr:cNvPr id="4" name="Rectangle 2">
            <a:extLst>
              <a:ext uri="{FF2B5EF4-FFF2-40B4-BE49-F238E27FC236}">
                <a16:creationId xmlns:a16="http://schemas.microsoft.com/office/drawing/2014/main" id="{06F8D13F-5026-4EC3-8CE7-593F64C72EE7}"/>
              </a:ext>
            </a:extLst>
          </xdr:cNvPr>
          <xdr:cNvSpPr/>
        </xdr:nvSpPr>
        <xdr:spPr>
          <a:xfrm>
            <a:off x="6924675" y="0"/>
            <a:ext cx="800100" cy="1714500"/>
          </a:xfrm>
          <a:prstGeom prst="rect">
            <a:avLst/>
          </a:prstGeom>
          <a:solidFill>
            <a:srgbClr val="A5CE4E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37E1D380-5AA6-40F4-AF88-A812674B728E}"/>
              </a:ext>
            </a:extLst>
          </xdr:cNvPr>
          <xdr:cNvSpPr/>
        </xdr:nvSpPr>
        <xdr:spPr>
          <a:xfrm>
            <a:off x="6515100" y="0"/>
            <a:ext cx="457200" cy="1714500"/>
          </a:xfrm>
          <a:prstGeom prst="rect">
            <a:avLst/>
          </a:prstGeom>
          <a:solidFill>
            <a:srgbClr val="0066A6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6" name="Rectangle 4">
            <a:extLst>
              <a:ext uri="{FF2B5EF4-FFF2-40B4-BE49-F238E27FC236}">
                <a16:creationId xmlns:a16="http://schemas.microsoft.com/office/drawing/2014/main" id="{AE9F02D5-095E-4D68-A50C-9FB4D6593F7A}"/>
              </a:ext>
            </a:extLst>
          </xdr:cNvPr>
          <xdr:cNvSpPr/>
        </xdr:nvSpPr>
        <xdr:spPr>
          <a:xfrm>
            <a:off x="0" y="636"/>
            <a:ext cx="6515100" cy="1714499"/>
          </a:xfrm>
          <a:prstGeom prst="rect">
            <a:avLst/>
          </a:prstGeom>
          <a:solidFill>
            <a:srgbClr val="009CDC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1271593</xdr:colOff>
      <xdr:row>0</xdr:row>
      <xdr:rowOff>23830</xdr:rowOff>
    </xdr:from>
    <xdr:to>
      <xdr:col>1</xdr:col>
      <xdr:colOff>1581148</xdr:colOff>
      <xdr:row>3</xdr:row>
      <xdr:rowOff>28330</xdr:rowOff>
    </xdr:to>
    <xdr:pic>
      <xdr:nvPicPr>
        <xdr:cNvPr id="2" name="Picture 10" descr="Macintosh HD:Users:mac4:Desktop: JOBS:METLIFE:Documentos Internos RH:recursos:logometlife.png">
          <a:extLst>
            <a:ext uri="{FF2B5EF4-FFF2-40B4-BE49-F238E27FC236}">
              <a16:creationId xmlns:a16="http://schemas.microsoft.com/office/drawing/2014/main" id="{A5C59BED-9C30-4D20-840C-1EFCD31B599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93" y="23830"/>
          <a:ext cx="1631149" cy="576000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lc="http://schemas.openxmlformats.org/drawingml/2006/lockedCanvas"/>
          </a:ext>
        </a:extLst>
      </xdr:spPr>
    </xdr:pic>
    <xdr:clientData/>
  </xdr:twoCellAnchor>
  <xdr:twoCellAnchor>
    <xdr:from>
      <xdr:col>1</xdr:col>
      <xdr:colOff>1646115</xdr:colOff>
      <xdr:row>0</xdr:row>
      <xdr:rowOff>9541</xdr:rowOff>
    </xdr:from>
    <xdr:to>
      <xdr:col>4</xdr:col>
      <xdr:colOff>0</xdr:colOff>
      <xdr:row>2</xdr:row>
      <xdr:rowOff>133103</xdr:rowOff>
    </xdr:to>
    <xdr:grpSp>
      <xdr:nvGrpSpPr>
        <xdr:cNvPr id="3" name="Group 9">
          <a:extLst>
            <a:ext uri="{FF2B5EF4-FFF2-40B4-BE49-F238E27FC236}">
              <a16:creationId xmlns:a16="http://schemas.microsoft.com/office/drawing/2014/main" id="{643A1E3A-4308-4DEE-8349-F574FE2BFBB8}"/>
            </a:ext>
          </a:extLst>
        </xdr:cNvPr>
        <xdr:cNvGrpSpPr/>
      </xdr:nvGrpSpPr>
      <xdr:grpSpPr>
        <a:xfrm>
          <a:off x="2967709" y="9541"/>
          <a:ext cx="4914229" cy="504562"/>
          <a:chOff x="0" y="0"/>
          <a:chExt cx="7724775" cy="1715135"/>
        </a:xfrm>
      </xdr:grpSpPr>
      <xdr:sp macro="" textlink="">
        <xdr:nvSpPr>
          <xdr:cNvPr id="4" name="Rectangle 2">
            <a:extLst>
              <a:ext uri="{FF2B5EF4-FFF2-40B4-BE49-F238E27FC236}">
                <a16:creationId xmlns:a16="http://schemas.microsoft.com/office/drawing/2014/main" id="{F9C2273F-24BA-4A60-AE89-5633A3043151}"/>
              </a:ext>
            </a:extLst>
          </xdr:cNvPr>
          <xdr:cNvSpPr/>
        </xdr:nvSpPr>
        <xdr:spPr>
          <a:xfrm>
            <a:off x="6924675" y="0"/>
            <a:ext cx="800100" cy="1714500"/>
          </a:xfrm>
          <a:prstGeom prst="rect">
            <a:avLst/>
          </a:prstGeom>
          <a:solidFill>
            <a:srgbClr val="A5CE4E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4E41E7C9-C841-40AD-A93D-956FE1354FFD}"/>
              </a:ext>
            </a:extLst>
          </xdr:cNvPr>
          <xdr:cNvSpPr/>
        </xdr:nvSpPr>
        <xdr:spPr>
          <a:xfrm>
            <a:off x="6515100" y="0"/>
            <a:ext cx="457200" cy="1714500"/>
          </a:xfrm>
          <a:prstGeom prst="rect">
            <a:avLst/>
          </a:prstGeom>
          <a:solidFill>
            <a:srgbClr val="0066A6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  <xdr:sp macro="" textlink="">
        <xdr:nvSpPr>
          <xdr:cNvPr id="6" name="Rectangle 4">
            <a:extLst>
              <a:ext uri="{FF2B5EF4-FFF2-40B4-BE49-F238E27FC236}">
                <a16:creationId xmlns:a16="http://schemas.microsoft.com/office/drawing/2014/main" id="{7F2FF379-2B74-4E07-AA57-7B10EA13F7C1}"/>
              </a:ext>
            </a:extLst>
          </xdr:cNvPr>
          <xdr:cNvSpPr/>
        </xdr:nvSpPr>
        <xdr:spPr>
          <a:xfrm>
            <a:off x="0" y="636"/>
            <a:ext cx="6515100" cy="1714499"/>
          </a:xfrm>
          <a:prstGeom prst="rect">
            <a:avLst/>
          </a:prstGeom>
          <a:solidFill>
            <a:srgbClr val="009CDC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pt-BR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Contabilidade/Local/SUSEP/Dados%20Estat&#237;sticos/2011/2011006/062011_Lan&#231;amentos%20de%20ajustes_GS1_77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ílha de Reclassificações"/>
      <sheetName val="De-Para Planilha de Lçtos"/>
      <sheetName val="Plan2"/>
      <sheetName val="Plan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5:C23"/>
  <sheetViews>
    <sheetView showGridLines="0" tabSelected="1" workbookViewId="0">
      <selection activeCell="B19" sqref="B19"/>
    </sheetView>
  </sheetViews>
  <sheetFormatPr defaultRowHeight="15" x14ac:dyDescent="0.25"/>
  <cols>
    <col min="1" max="1" width="3.85546875" customWidth="1"/>
    <col min="2" max="2" width="79.85546875" bestFit="1" customWidth="1"/>
    <col min="3" max="3" width="18" customWidth="1"/>
    <col min="4" max="4" width="11.5703125" bestFit="1" customWidth="1"/>
    <col min="5" max="5" width="12.7109375" bestFit="1" customWidth="1"/>
  </cols>
  <sheetData>
    <row r="5" spans="2:3" x14ac:dyDescent="0.25">
      <c r="B5" s="53" t="s">
        <v>541</v>
      </c>
      <c r="C5" s="52" t="s">
        <v>540</v>
      </c>
    </row>
    <row r="6" spans="2:3" x14ac:dyDescent="0.25">
      <c r="B6" s="1" t="s">
        <v>542</v>
      </c>
      <c r="C6" s="54">
        <f>DRE!F29/DRE!F7</f>
        <v>1.1489712961888237E-2</v>
      </c>
    </row>
    <row r="7" spans="2:3" x14ac:dyDescent="0.25">
      <c r="B7" s="1" t="s">
        <v>543</v>
      </c>
      <c r="C7" s="54">
        <f>DRE!F29/DRE!E38</f>
        <v>2.7079589087313671E-2</v>
      </c>
    </row>
    <row r="8" spans="2:3" x14ac:dyDescent="0.25">
      <c r="B8" s="1" t="s">
        <v>544</v>
      </c>
      <c r="C8" s="54">
        <f>DRE!F29/DRE!E39</f>
        <v>1.9080971477035868E-2</v>
      </c>
    </row>
    <row r="9" spans="2:3" x14ac:dyDescent="0.25">
      <c r="B9" s="1" t="s">
        <v>545</v>
      </c>
      <c r="C9" s="54">
        <f>-DRE!F11/DRE!F7</f>
        <v>0.46850986865863442</v>
      </c>
    </row>
    <row r="10" spans="2:3" x14ac:dyDescent="0.25">
      <c r="B10" s="1" t="s">
        <v>546</v>
      </c>
      <c r="C10" s="54">
        <f>-DRE!F20/DRE!F7</f>
        <v>0.30498038816211975</v>
      </c>
    </row>
    <row r="11" spans="2:3" x14ac:dyDescent="0.25">
      <c r="B11" s="1" t="s">
        <v>547</v>
      </c>
      <c r="C11" s="54">
        <f>-DRE!F19/DRE!F7</f>
        <v>0.12065887916338375</v>
      </c>
    </row>
    <row r="12" spans="2:3" x14ac:dyDescent="0.25">
      <c r="B12" s="1" t="s">
        <v>548</v>
      </c>
      <c r="C12" s="54">
        <f>-(DRE!F19+DRE!F11+DRE!F20)/(DRE!F7+DRE!F21)</f>
        <v>0.85750635905243588</v>
      </c>
    </row>
    <row r="13" spans="2:3" x14ac:dyDescent="0.25">
      <c r="B13" s="1" t="s">
        <v>549</v>
      </c>
      <c r="C13" s="54">
        <f>DRE!E40/DRE!E41</f>
        <v>0.42425372799821381</v>
      </c>
    </row>
    <row r="14" spans="2:3" x14ac:dyDescent="0.25">
      <c r="B14" s="1" t="s">
        <v>550</v>
      </c>
      <c r="C14" s="54">
        <f>(DRE!E41+DRE!E42)/DRE!E38</f>
        <v>0.41820106430625326</v>
      </c>
    </row>
    <row r="15" spans="2:3" x14ac:dyDescent="0.25">
      <c r="B15" s="1" t="s">
        <v>551</v>
      </c>
      <c r="C15" s="54">
        <f>DRE!E41/DRE!E39</f>
        <v>0.28326885448882416</v>
      </c>
    </row>
    <row r="16" spans="2:3" x14ac:dyDescent="0.25">
      <c r="B16" s="1" t="s">
        <v>552</v>
      </c>
      <c r="C16" s="54">
        <f>(DRE!E41+DRE!E42)/DRE!E39</f>
        <v>0.29467517228435375</v>
      </c>
    </row>
    <row r="17" spans="2:3" x14ac:dyDescent="0.25">
      <c r="B17" s="1" t="s">
        <v>553</v>
      </c>
      <c r="C17" s="54">
        <f>(DRE!F29-DRE!F23-DRE!F26-DRE!F27+DRE!F28)/DRE!F7</f>
        <v>8.2217783133929825E-3</v>
      </c>
    </row>
    <row r="18" spans="2:3" x14ac:dyDescent="0.25">
      <c r="B18" s="1" t="s">
        <v>554</v>
      </c>
      <c r="C18" s="54">
        <f>(DRE!F29-DRE!F23-DRE!F26-DRE!F27+DRE!F28-DRE!F34-DRE!F35)/DRE!F7</f>
        <v>1.0920918112439485E-2</v>
      </c>
    </row>
    <row r="20" spans="2:3" x14ac:dyDescent="0.25">
      <c r="C20" s="2"/>
    </row>
    <row r="21" spans="2:3" x14ac:dyDescent="0.25">
      <c r="C21" s="2"/>
    </row>
    <row r="22" spans="2:3" x14ac:dyDescent="0.25">
      <c r="C22" s="2"/>
    </row>
    <row r="23" spans="2:3" x14ac:dyDescent="0.25">
      <c r="C23" s="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showGridLines="0" topLeftCell="A14" zoomScale="80" zoomScaleNormal="80" workbookViewId="0">
      <selection activeCell="F35" sqref="F35"/>
    </sheetView>
  </sheetViews>
  <sheetFormatPr defaultRowHeight="15" x14ac:dyDescent="0.25"/>
  <cols>
    <col min="1" max="1" width="19.85546875" bestFit="1" customWidth="1"/>
    <col min="2" max="2" width="77.140625" bestFit="1" customWidth="1"/>
    <col min="3" max="3" width="1.85546875" style="2" customWidth="1"/>
    <col min="4" max="4" width="19.42578125" customWidth="1"/>
    <col min="5" max="6" width="21.5703125" customWidth="1"/>
    <col min="7" max="7" width="20.85546875" customWidth="1"/>
  </cols>
  <sheetData>
    <row r="2" spans="1:7" x14ac:dyDescent="0.25">
      <c r="B2" t="e">
        <f>DRE!D22?</f>
        <v>#NAME?</v>
      </c>
    </row>
    <row r="4" spans="1:7" ht="15.75" thickBot="1" x14ac:dyDescent="0.3"/>
    <row r="5" spans="1:7" ht="37.5" x14ac:dyDescent="0.25">
      <c r="B5" s="3" t="s">
        <v>0</v>
      </c>
      <c r="C5" s="4"/>
      <c r="D5" s="5" t="s">
        <v>504</v>
      </c>
      <c r="E5" s="5" t="s">
        <v>503</v>
      </c>
      <c r="F5" s="51" t="s">
        <v>540</v>
      </c>
    </row>
    <row r="6" spans="1:7" s="2" customFormat="1" ht="18.75" x14ac:dyDescent="0.25">
      <c r="B6" s="6"/>
      <c r="C6" s="6"/>
      <c r="D6" s="7"/>
      <c r="E6" s="7"/>
    </row>
    <row r="7" spans="1:7" ht="15.75" x14ac:dyDescent="0.25">
      <c r="B7" s="8" t="s">
        <v>1</v>
      </c>
      <c r="C7" s="9"/>
      <c r="D7" s="10">
        <f>D8+D10</f>
        <v>11917902.800000001</v>
      </c>
      <c r="E7" s="10">
        <f>E8+E10</f>
        <v>144810626.09999999</v>
      </c>
      <c r="F7" s="10">
        <f>F8+F10</f>
        <v>156728528.90000001</v>
      </c>
      <c r="G7" s="11"/>
    </row>
    <row r="8" spans="1:7" ht="15.75" x14ac:dyDescent="0.25">
      <c r="A8">
        <v>31</v>
      </c>
      <c r="B8" s="12" t="s">
        <v>2</v>
      </c>
      <c r="C8" s="12"/>
      <c r="D8" s="13">
        <f>IFERROR(ABS(VLOOKUP($A8,'BAL Dezembro'!$A:$G,6,0)),0)</f>
        <v>12475716.74</v>
      </c>
      <c r="E8" s="13">
        <f>IFERROR(ABS(VLOOKUP($A8,'BAL Novembro'!$A:$G,7,0)),0)</f>
        <v>151538834.66</v>
      </c>
      <c r="F8" s="11">
        <f>D8+E8</f>
        <v>164014551.40000001</v>
      </c>
      <c r="G8" s="11"/>
    </row>
    <row r="9" spans="1:7" ht="15.75" hidden="1" x14ac:dyDescent="0.25">
      <c r="B9" s="12" t="s">
        <v>3</v>
      </c>
      <c r="C9" s="12"/>
      <c r="D9" s="13"/>
      <c r="E9" s="13"/>
      <c r="G9" s="11"/>
    </row>
    <row r="10" spans="1:7" ht="15.75" x14ac:dyDescent="0.25">
      <c r="A10">
        <v>32</v>
      </c>
      <c r="B10" s="12" t="s">
        <v>4</v>
      </c>
      <c r="C10" s="12"/>
      <c r="D10" s="13">
        <f>-IFERROR(ABS(VLOOKUP($A10,'BAL Dezembro'!$A:$G,6,0)),0)</f>
        <v>-557813.93999999994</v>
      </c>
      <c r="E10" s="13">
        <f>-IFERROR(ABS(VLOOKUP($A10,'BAL Novembro'!$A:$G,7,0)),0)</f>
        <v>-6728208.5599999996</v>
      </c>
      <c r="F10" s="11">
        <f>D10+E10</f>
        <v>-7286022.5</v>
      </c>
      <c r="G10" s="11"/>
    </row>
    <row r="11" spans="1:7" ht="15.75" x14ac:dyDescent="0.25">
      <c r="B11" s="8" t="s">
        <v>5</v>
      </c>
      <c r="C11" s="9"/>
      <c r="D11" s="10">
        <f>SUM(D12:D14)</f>
        <v>-6034154.3300000001</v>
      </c>
      <c r="E11" s="10">
        <f>SUM(E12:E14)</f>
        <v>-67394708.159999996</v>
      </c>
      <c r="F11" s="10">
        <f>SUM(F12:F14)</f>
        <v>-73428862.489999995</v>
      </c>
      <c r="G11" s="11"/>
    </row>
    <row r="12" spans="1:7" ht="15.75" x14ac:dyDescent="0.25">
      <c r="A12">
        <v>411</v>
      </c>
      <c r="B12" s="12" t="s">
        <v>6</v>
      </c>
      <c r="C12" s="12"/>
      <c r="D12" s="13">
        <f>-IFERROR(ABS(VLOOKUP($A12,'BAL Dezembro'!$A:$G,6,0)),0)</f>
        <v>-6505472.8799999999</v>
      </c>
      <c r="E12" s="13">
        <f>-IFERROR(ABS(VLOOKUP($A12,'BAL Novembro'!$A:$G,7,0)),0)</f>
        <v>-68137983.390000001</v>
      </c>
      <c r="F12" s="11">
        <f>D12+E12</f>
        <v>-74643456.269999996</v>
      </c>
      <c r="G12" s="11"/>
    </row>
    <row r="13" spans="1:7" ht="15.75" x14ac:dyDescent="0.25">
      <c r="B13" s="12" t="s">
        <v>7</v>
      </c>
      <c r="C13" s="12"/>
      <c r="D13" s="13">
        <f>IFERROR(ABS(VLOOKUP($A13,'BAL Dezembro'!$A:$G,6,0)),0)</f>
        <v>0</v>
      </c>
      <c r="E13" s="13">
        <f>IFERROR(ABS(VLOOKUP($A13,'BAL Novembro'!$A:$G,7,0)),0)</f>
        <v>0</v>
      </c>
      <c r="F13" s="11">
        <f>D13+E13</f>
        <v>0</v>
      </c>
      <c r="G13" s="11"/>
    </row>
    <row r="14" spans="1:7" ht="15.75" x14ac:dyDescent="0.25">
      <c r="A14">
        <v>414</v>
      </c>
      <c r="B14" s="12" t="s">
        <v>8</v>
      </c>
      <c r="C14" s="12"/>
      <c r="D14" s="13">
        <f>IFERROR(ABS(VLOOKUP($A14,'BAL Dezembro'!$A:$G,6,0)),0)</f>
        <v>471318.55</v>
      </c>
      <c r="E14" s="13">
        <f>IFERROR(ABS(VLOOKUP($A14,'BAL Novembro'!$A:$G,7,0)),0)</f>
        <v>743275.23</v>
      </c>
      <c r="F14" s="11">
        <f>D14+E14</f>
        <v>1214593.78</v>
      </c>
      <c r="G14" s="11"/>
    </row>
    <row r="15" spans="1:7" ht="15.75" x14ac:dyDescent="0.25">
      <c r="B15" s="8" t="s">
        <v>9</v>
      </c>
      <c r="C15" s="9"/>
      <c r="D15" s="10">
        <f>D7+D11</f>
        <v>5883748.4700000007</v>
      </c>
      <c r="E15" s="10">
        <f>E7+E11</f>
        <v>77415917.939999998</v>
      </c>
      <c r="F15" s="10">
        <f>F7+F11</f>
        <v>83299666.410000011</v>
      </c>
      <c r="G15" s="11"/>
    </row>
    <row r="16" spans="1:7" ht="15.75" x14ac:dyDescent="0.25">
      <c r="A16">
        <v>33</v>
      </c>
      <c r="B16" s="14" t="s">
        <v>10</v>
      </c>
      <c r="C16" s="14"/>
      <c r="D16" s="13">
        <f>IFERROR(ABS(VLOOKUP($A16,'BAL Dezembro'!$A:$G,6,0)),0)</f>
        <v>0</v>
      </c>
      <c r="E16" s="13">
        <f>IFERROR(ABS(VLOOKUP($A16,'BAL Novembro'!$A:$G,7,0)),0)</f>
        <v>0</v>
      </c>
      <c r="F16" s="11">
        <f>D16+E16</f>
        <v>0</v>
      </c>
      <c r="G16" s="11"/>
    </row>
    <row r="17" spans="1:7" ht="15.75" x14ac:dyDescent="0.25">
      <c r="A17">
        <v>44</v>
      </c>
      <c r="B17" s="14" t="s">
        <v>537</v>
      </c>
      <c r="C17" s="14"/>
      <c r="D17" s="13">
        <f>-IFERROR(ABS(VLOOKUP($A17,'BAL Dezembro'!$A:$G,6,0)),0)</f>
        <v>-854524.54</v>
      </c>
      <c r="E17" s="13">
        <f>-IFERROR(ABS(VLOOKUP($A17,'BAL Novembro'!$A:$G,7,0)),0)</f>
        <v>-19447713.329999998</v>
      </c>
      <c r="F17" s="11">
        <f>D17+E17</f>
        <v>-20302237.869999997</v>
      </c>
      <c r="G17" s="11"/>
    </row>
    <row r="18" spans="1:7" ht="15.75" x14ac:dyDescent="0.25">
      <c r="B18" s="8" t="s">
        <v>11</v>
      </c>
      <c r="C18" s="9"/>
      <c r="D18" s="10">
        <f>D15+D16+D17</f>
        <v>5029223.9300000006</v>
      </c>
      <c r="E18" s="10">
        <f>E15+E16+E17</f>
        <v>57968204.609999999</v>
      </c>
      <c r="F18" s="10">
        <f>F15+F16+F17</f>
        <v>62997428.540000014</v>
      </c>
      <c r="G18" s="11"/>
    </row>
    <row r="19" spans="1:7" s="15" customFormat="1" ht="15.75" x14ac:dyDescent="0.25">
      <c r="A19" s="15">
        <v>43</v>
      </c>
      <c r="B19" s="14" t="s">
        <v>12</v>
      </c>
      <c r="C19" s="14"/>
      <c r="D19" s="13">
        <f>-IFERROR(ABS(VLOOKUP($A19,'BAL Dezembro'!$A:$G,6,0)),0)</f>
        <v>-1725805.55</v>
      </c>
      <c r="E19" s="13">
        <f>-IFERROR(ABS(VLOOKUP($A19,'BAL Novembro'!$A:$G,7,0)),0)</f>
        <v>-17184883.079999998</v>
      </c>
      <c r="F19" s="11">
        <f>D19+E19</f>
        <v>-18910688.629999999</v>
      </c>
      <c r="G19" s="11"/>
    </row>
    <row r="20" spans="1:7" s="15" customFormat="1" ht="15.75" x14ac:dyDescent="0.25">
      <c r="A20" s="15">
        <v>46</v>
      </c>
      <c r="B20" s="14" t="s">
        <v>13</v>
      </c>
      <c r="C20" s="14"/>
      <c r="D20" s="13">
        <f>-IFERROR(ABS(VLOOKUP($A20,'BAL Dezembro'!$A:$G,6,0)),0)</f>
        <v>-3147469.7</v>
      </c>
      <c r="E20" s="13">
        <f>-IFERROR(ABS(VLOOKUP($A20,'BAL Novembro'!$A:$G,7,0)),0)</f>
        <v>-44651657.880000003</v>
      </c>
      <c r="F20" s="11">
        <f>D20+E20</f>
        <v>-47799127.580000006</v>
      </c>
      <c r="G20" s="11"/>
    </row>
    <row r="21" spans="1:7" ht="15.75" x14ac:dyDescent="0.25">
      <c r="B21" s="8" t="s">
        <v>14</v>
      </c>
      <c r="C21" s="9"/>
      <c r="D21" s="10">
        <f>D22+D23</f>
        <v>519293.32</v>
      </c>
      <c r="E21" s="10">
        <f>E22+E23</f>
        <v>6177996.3999999994</v>
      </c>
      <c r="F21" s="10">
        <f>F22+F23</f>
        <v>6697289.7199999997</v>
      </c>
      <c r="G21" s="11"/>
    </row>
    <row r="22" spans="1:7" ht="15.75" x14ac:dyDescent="0.25">
      <c r="A22">
        <v>35</v>
      </c>
      <c r="B22" s="12" t="s">
        <v>15</v>
      </c>
      <c r="C22" s="12"/>
      <c r="D22" s="13">
        <f>IFERROR(ABS(VLOOKUP($A22,'BAL Dezembro'!$A:$G,6,0)),0)</f>
        <v>519868.79</v>
      </c>
      <c r="E22" s="13">
        <f>IFERROR(ABS(VLOOKUP($A22,'BAL Novembro'!$A:$G,7,0)),0)</f>
        <v>6205418.1799999997</v>
      </c>
      <c r="F22" s="11">
        <f>D22+E22</f>
        <v>6725286.9699999997</v>
      </c>
      <c r="G22" s="11"/>
    </row>
    <row r="23" spans="1:7" ht="15.75" x14ac:dyDescent="0.25">
      <c r="A23">
        <v>45</v>
      </c>
      <c r="B23" s="12" t="s">
        <v>16</v>
      </c>
      <c r="C23" s="12"/>
      <c r="D23" s="13">
        <f>-IFERROR(ABS(VLOOKUP($A23,'BAL Dezembro'!$A:$G,6,0)),0)+D31</f>
        <v>-575.46999999997206</v>
      </c>
      <c r="E23" s="13">
        <f>-IFERROR(ABS(VLOOKUP($A23,'BAL Novembro'!$A:$G,7,0)),0)+E32</f>
        <v>-27421.780000000261</v>
      </c>
      <c r="F23" s="11">
        <f>D23+E23</f>
        <v>-27997.250000000233</v>
      </c>
      <c r="G23" s="11"/>
    </row>
    <row r="24" spans="1:7" ht="15.75" hidden="1" x14ac:dyDescent="0.25">
      <c r="B24" s="9" t="s">
        <v>17</v>
      </c>
      <c r="C24" s="9"/>
      <c r="D24" s="16"/>
      <c r="E24" s="16"/>
      <c r="G24" s="11"/>
    </row>
    <row r="25" spans="1:7" ht="15.75" x14ac:dyDescent="0.25">
      <c r="B25" s="8" t="s">
        <v>18</v>
      </c>
      <c r="C25" s="9"/>
      <c r="D25" s="10">
        <f>D18+D19+D20+D21</f>
        <v>675242.0000000007</v>
      </c>
      <c r="E25" s="10">
        <f>E18+E19+E20+E21</f>
        <v>2309660.049999998</v>
      </c>
      <c r="F25" s="10">
        <f>F18+F19+F20+F21</f>
        <v>2984902.0500000054</v>
      </c>
      <c r="G25" s="11"/>
    </row>
    <row r="26" spans="1:7" ht="15.75" x14ac:dyDescent="0.25">
      <c r="A26">
        <v>6111</v>
      </c>
      <c r="B26" s="12" t="s">
        <v>71</v>
      </c>
      <c r="C26" s="12"/>
      <c r="D26" s="13">
        <f>-IFERROR(ABS(VLOOKUP($A26,'BAL Dezembro'!$A:$G,6,0)),0)</f>
        <v>-66214.53</v>
      </c>
      <c r="E26" s="13">
        <f>-IFERROR(ABS(VLOOKUP($A26,'BAL Novembro'!$A:$G,7,0)),0)</f>
        <v>-172684.38</v>
      </c>
      <c r="F26" s="11">
        <f>D26+E26</f>
        <v>-238898.91</v>
      </c>
      <c r="G26" s="11"/>
    </row>
    <row r="27" spans="1:7" ht="15.75" x14ac:dyDescent="0.25">
      <c r="A27">
        <v>6112</v>
      </c>
      <c r="B27" s="12" t="s">
        <v>485</v>
      </c>
      <c r="C27" s="12"/>
      <c r="D27" s="13">
        <f>-IFERROR(ABS(VLOOKUP($A27,'BAL Dezembro'!$A:$G,6,0)),0)</f>
        <v>-25056.560000000001</v>
      </c>
      <c r="E27" s="13">
        <f>-IFERROR(ABS(VLOOKUP($A27,'BAL Novembro'!$A:$G,7,0)),0)</f>
        <v>-58024.73</v>
      </c>
      <c r="F27" s="11">
        <f>D27+E27</f>
        <v>-83081.290000000008</v>
      </c>
      <c r="G27" s="11"/>
    </row>
    <row r="28" spans="1:7" ht="15.75" x14ac:dyDescent="0.25">
      <c r="A28">
        <v>61191</v>
      </c>
      <c r="B28" s="12" t="s">
        <v>539</v>
      </c>
      <c r="C28" s="12"/>
      <c r="D28" s="13">
        <f>-IFERROR(ABS(VLOOKUP($A28,'BAL Dezembro'!$A:$G,6,0)),0)</f>
        <v>-41782.019999999997</v>
      </c>
      <c r="E28" s="13">
        <f>-IFERROR(ABS(VLOOKUP($A28,'BAL Novembro'!$A:$G,7,0)),0)</f>
        <v>-820374.02</v>
      </c>
      <c r="F28" s="11">
        <f>D28+E28</f>
        <v>-862156.04</v>
      </c>
      <c r="G28" s="11"/>
    </row>
    <row r="29" spans="1:7" ht="15.75" x14ac:dyDescent="0.25">
      <c r="B29" s="8" t="s">
        <v>19</v>
      </c>
      <c r="C29" s="9"/>
      <c r="D29" s="10">
        <f>D25+D26+D27+D28</f>
        <v>542188.8900000006</v>
      </c>
      <c r="E29" s="10">
        <f>E25+E26+E27+E28</f>
        <v>1258576.9199999981</v>
      </c>
      <c r="F29" s="10">
        <f>F25+F26+F27+F28</f>
        <v>1800765.8100000052</v>
      </c>
    </row>
    <row r="31" spans="1:7" ht="15.75" x14ac:dyDescent="0.25">
      <c r="A31" s="50">
        <v>458219000000000</v>
      </c>
      <c r="B31" t="s">
        <v>538</v>
      </c>
      <c r="D31" s="13">
        <f>IFERROR(ABS(VLOOKUP($A31,'BAL Dezembro'!$A:$G,6,0)),0)</f>
        <v>1061144</v>
      </c>
      <c r="E31" s="13"/>
    </row>
    <row r="32" spans="1:7" ht="15.75" x14ac:dyDescent="0.25">
      <c r="A32" s="28">
        <v>458219011000001</v>
      </c>
      <c r="B32" t="s">
        <v>538</v>
      </c>
      <c r="E32" s="13">
        <f>IFERROR(ABS(VLOOKUP($A32,'BAL Novembro'!$A:$G,7,0)),0)</f>
        <v>2512483.59</v>
      </c>
    </row>
    <row r="34" spans="1:6" ht="15.75" x14ac:dyDescent="0.25">
      <c r="A34">
        <v>4637</v>
      </c>
      <c r="B34" t="s">
        <v>419</v>
      </c>
      <c r="D34" s="13">
        <f>-IFERROR(ABS(VLOOKUP($A34,'BAL Dezembro'!$A:$G,6,0)),0)</f>
        <v>-2892.95</v>
      </c>
      <c r="E34" s="13">
        <f>-IFERROR(ABS(VLOOKUP($A34,'BAL Novembro'!$A:$G,7,0)),0)</f>
        <v>-31671.119999999999</v>
      </c>
      <c r="F34" s="11">
        <f>D34+E34</f>
        <v>-34564.07</v>
      </c>
    </row>
    <row r="35" spans="1:6" ht="15.75" x14ac:dyDescent="0.25">
      <c r="A35">
        <v>4638</v>
      </c>
      <c r="B35" t="s">
        <v>427</v>
      </c>
      <c r="D35" s="13">
        <f>-IFERROR(ABS(VLOOKUP($A35,'BAL Dezembro'!$A:$G,6,0)),0)</f>
        <v>-32392.2</v>
      </c>
      <c r="E35" s="13">
        <f>-IFERROR(ABS(VLOOKUP($A35,'BAL Novembro'!$A:$G,7,0)),0)</f>
        <v>-356075.94</v>
      </c>
      <c r="F35" s="11">
        <f>D35+E35</f>
        <v>-388468.14</v>
      </c>
    </row>
    <row r="38" spans="1:6" x14ac:dyDescent="0.25">
      <c r="A38">
        <v>25</v>
      </c>
      <c r="B38" t="s">
        <v>219</v>
      </c>
      <c r="E38" s="25">
        <f>IFERROR(ABS(VLOOKUP($A38,'BAL Novembro'!$A:$G,7,0)),0)</f>
        <v>66499007.950000003</v>
      </c>
      <c r="F38" s="11"/>
    </row>
    <row r="39" spans="1:6" x14ac:dyDescent="0.25">
      <c r="A39">
        <v>1</v>
      </c>
      <c r="B39" t="s">
        <v>27</v>
      </c>
      <c r="E39" s="25">
        <f>IFERROR(ABS(VLOOKUP($A39,'BAL Novembro'!$A:$G,7,0)),0)</f>
        <v>94374954.239999995</v>
      </c>
    </row>
    <row r="40" spans="1:6" x14ac:dyDescent="0.25">
      <c r="A40">
        <v>12</v>
      </c>
      <c r="B40" t="s">
        <v>28</v>
      </c>
      <c r="E40" s="25">
        <f>IFERROR(ABS(VLOOKUP($A40,'BAL Novembro'!$A:$G,7,0)),0)</f>
        <v>11341780.75</v>
      </c>
    </row>
    <row r="41" spans="1:6" x14ac:dyDescent="0.25">
      <c r="A41">
        <v>21</v>
      </c>
      <c r="B41" t="s">
        <v>141</v>
      </c>
      <c r="E41" s="25">
        <f>IFERROR(ABS(VLOOKUP($A41,'BAL Novembro'!$A:$G,7,0)),0)</f>
        <v>26733485.18</v>
      </c>
    </row>
    <row r="42" spans="1:6" x14ac:dyDescent="0.25">
      <c r="A42">
        <v>23</v>
      </c>
      <c r="B42" t="s">
        <v>205</v>
      </c>
      <c r="E42" s="25">
        <f>IFERROR(ABS(VLOOKUP($A42,'BAL Novembro'!$A:$G,7,0)),0)</f>
        <v>1076470.72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9"/>
  <sheetViews>
    <sheetView topLeftCell="A480" workbookViewId="0">
      <selection activeCell="A490" sqref="A490"/>
    </sheetView>
  </sheetViews>
  <sheetFormatPr defaultRowHeight="15" x14ac:dyDescent="0.25"/>
  <cols>
    <col min="1" max="1" width="18" bestFit="1" customWidth="1"/>
    <col min="2" max="2" width="59.28515625" bestFit="1" customWidth="1"/>
    <col min="3" max="3" width="15" bestFit="1" customWidth="1"/>
    <col min="4" max="5" width="14.7109375" bestFit="1" customWidth="1"/>
    <col min="6" max="6" width="14" bestFit="1" customWidth="1"/>
    <col min="7" max="7" width="15" bestFit="1" customWidth="1"/>
    <col min="8" max="8" width="17.28515625" style="20" bestFit="1" customWidth="1"/>
    <col min="9" max="9" width="13.85546875" style="20" bestFit="1" customWidth="1"/>
    <col min="10" max="16384" width="9.140625" style="20"/>
  </cols>
  <sheetData>
    <row r="1" spans="1:8" ht="30" x14ac:dyDescent="0.25">
      <c r="A1" s="18" t="s">
        <v>20</v>
      </c>
      <c r="B1" s="35" t="s">
        <v>21</v>
      </c>
      <c r="C1" s="36" t="s">
        <v>22</v>
      </c>
      <c r="D1" s="36" t="s">
        <v>23</v>
      </c>
      <c r="E1" s="37" t="s">
        <v>24</v>
      </c>
      <c r="F1" s="36" t="s">
        <v>25</v>
      </c>
      <c r="G1" s="36" t="s">
        <v>26</v>
      </c>
      <c r="H1" s="19" t="s">
        <v>535</v>
      </c>
    </row>
    <row r="2" spans="1:8" customFormat="1" ht="15" customHeight="1" x14ac:dyDescent="0.25">
      <c r="A2" s="38">
        <v>1</v>
      </c>
      <c r="B2" s="39" t="s">
        <v>27</v>
      </c>
      <c r="C2" s="40">
        <v>90663127.219999999</v>
      </c>
      <c r="D2" s="40">
        <v>147376758.99000001</v>
      </c>
      <c r="E2" s="41">
        <v>147968412.19</v>
      </c>
      <c r="F2" s="40">
        <v>-591653.19999999995</v>
      </c>
      <c r="G2" s="40">
        <v>90071474.019999996</v>
      </c>
      <c r="H2" s="17"/>
    </row>
    <row r="3" spans="1:8" customFormat="1" ht="15" customHeight="1" x14ac:dyDescent="0.25">
      <c r="A3" s="38">
        <v>12</v>
      </c>
      <c r="B3" s="39" t="s">
        <v>28</v>
      </c>
      <c r="C3" s="40">
        <v>15862218.25</v>
      </c>
      <c r="D3" s="40">
        <v>116715996.19</v>
      </c>
      <c r="E3" s="41">
        <v>118203875.55</v>
      </c>
      <c r="F3" s="40">
        <v>-1487879.36</v>
      </c>
      <c r="G3" s="40">
        <v>14374338.890000001</v>
      </c>
      <c r="H3" s="17"/>
    </row>
    <row r="4" spans="1:8" customFormat="1" ht="15" customHeight="1" x14ac:dyDescent="0.25">
      <c r="A4" s="38">
        <v>121</v>
      </c>
      <c r="B4" s="39" t="s">
        <v>29</v>
      </c>
      <c r="C4" s="40">
        <v>29351.22</v>
      </c>
      <c r="D4" s="40">
        <v>73903986.959999993</v>
      </c>
      <c r="E4" s="41">
        <v>73893999.390000001</v>
      </c>
      <c r="F4" s="40">
        <v>9987.57</v>
      </c>
      <c r="G4" s="40">
        <v>39338.79</v>
      </c>
      <c r="H4" s="17"/>
    </row>
    <row r="5" spans="1:8" customFormat="1" ht="15" customHeight="1" x14ac:dyDescent="0.25">
      <c r="A5" s="38">
        <v>1213</v>
      </c>
      <c r="B5" s="39" t="s">
        <v>30</v>
      </c>
      <c r="C5" s="40">
        <v>29351.22</v>
      </c>
      <c r="D5" s="40">
        <v>73903986.959999993</v>
      </c>
      <c r="E5" s="41">
        <v>73893999.390000001</v>
      </c>
      <c r="F5" s="40">
        <v>9987.57</v>
      </c>
      <c r="G5" s="40">
        <v>39338.79</v>
      </c>
      <c r="H5" s="17"/>
    </row>
    <row r="6" spans="1:8" customFormat="1" ht="15" customHeight="1" x14ac:dyDescent="0.25">
      <c r="A6" s="38">
        <v>12131</v>
      </c>
      <c r="B6" s="39" t="s">
        <v>30</v>
      </c>
      <c r="C6" s="40">
        <v>29351.22</v>
      </c>
      <c r="D6" s="40">
        <v>73903986.959999993</v>
      </c>
      <c r="E6" s="41">
        <v>73893999.390000001</v>
      </c>
      <c r="F6" s="40">
        <v>9987.57</v>
      </c>
      <c r="G6" s="40">
        <v>39338.79</v>
      </c>
      <c r="H6" s="17"/>
    </row>
    <row r="7" spans="1:8" customFormat="1" ht="15" customHeight="1" x14ac:dyDescent="0.25">
      <c r="A7" s="38">
        <v>121319</v>
      </c>
      <c r="B7" s="39" t="s">
        <v>30</v>
      </c>
      <c r="C7" s="40">
        <v>29351.22</v>
      </c>
      <c r="D7" s="40">
        <v>73903986.959999993</v>
      </c>
      <c r="E7" s="41">
        <v>73893999.390000001</v>
      </c>
      <c r="F7" s="40">
        <v>9987.57</v>
      </c>
      <c r="G7" s="40">
        <v>39338.79</v>
      </c>
      <c r="H7" s="17"/>
    </row>
    <row r="8" spans="1:8" customFormat="1" ht="15" customHeight="1" x14ac:dyDescent="0.25">
      <c r="A8" s="38">
        <v>12131901</v>
      </c>
      <c r="B8" s="39" t="s">
        <v>30</v>
      </c>
      <c r="C8" s="40">
        <v>29351.22</v>
      </c>
      <c r="D8" s="40">
        <v>73903986.959999993</v>
      </c>
      <c r="E8" s="41">
        <v>73893999.390000001</v>
      </c>
      <c r="F8" s="40">
        <v>9987.57</v>
      </c>
      <c r="G8" s="40">
        <v>39338.79</v>
      </c>
      <c r="H8" s="17"/>
    </row>
    <row r="9" spans="1:8" customFormat="1" ht="15" customHeight="1" x14ac:dyDescent="0.25">
      <c r="A9" s="38">
        <v>121319011</v>
      </c>
      <c r="B9" s="39" t="s">
        <v>30</v>
      </c>
      <c r="C9" s="40">
        <v>29351.22</v>
      </c>
      <c r="D9" s="40">
        <v>73903986.959999993</v>
      </c>
      <c r="E9" s="41">
        <v>73893999.390000001</v>
      </c>
      <c r="F9" s="40">
        <v>9987.57</v>
      </c>
      <c r="G9" s="40">
        <v>39338.79</v>
      </c>
      <c r="H9" s="17"/>
    </row>
    <row r="10" spans="1:8" customFormat="1" ht="15" customHeight="1" x14ac:dyDescent="0.25">
      <c r="A10" s="38">
        <v>121319000000000</v>
      </c>
      <c r="B10" s="39" t="s">
        <v>31</v>
      </c>
      <c r="C10" s="40">
        <v>1549.82</v>
      </c>
      <c r="D10" s="40">
        <v>20839299.780000001</v>
      </c>
      <c r="E10" s="41">
        <v>20828994.5</v>
      </c>
      <c r="F10" s="40">
        <v>10305.280000000001</v>
      </c>
      <c r="G10" s="40">
        <v>11855.1</v>
      </c>
      <c r="H10" s="17"/>
    </row>
    <row r="11" spans="1:8" customFormat="1" ht="15" customHeight="1" x14ac:dyDescent="0.25">
      <c r="A11" s="38">
        <v>121319000000000</v>
      </c>
      <c r="B11" s="39" t="s">
        <v>32</v>
      </c>
      <c r="C11" s="40">
        <v>2922.55</v>
      </c>
      <c r="D11" s="40">
        <v>650000</v>
      </c>
      <c r="E11" s="41">
        <v>647877.92000000004</v>
      </c>
      <c r="F11" s="40">
        <v>2122.08</v>
      </c>
      <c r="G11" s="40">
        <v>5044.63</v>
      </c>
      <c r="H11" s="17"/>
    </row>
    <row r="12" spans="1:8" customFormat="1" ht="15" customHeight="1" x14ac:dyDescent="0.25">
      <c r="A12" s="38">
        <v>121319000000000</v>
      </c>
      <c r="B12" s="39" t="s">
        <v>33</v>
      </c>
      <c r="C12" s="40">
        <v>11259.11</v>
      </c>
      <c r="D12" s="40">
        <v>1806.39</v>
      </c>
      <c r="E12" s="41">
        <v>2892.3</v>
      </c>
      <c r="F12" s="40">
        <v>-1085.9100000000001</v>
      </c>
      <c r="G12" s="40">
        <v>10173.200000000001</v>
      </c>
      <c r="H12" s="17"/>
    </row>
    <row r="13" spans="1:8" customFormat="1" ht="15" customHeight="1" x14ac:dyDescent="0.25">
      <c r="A13" s="38">
        <v>121319000000000</v>
      </c>
      <c r="B13" s="39" t="s">
        <v>34</v>
      </c>
      <c r="C13" s="40">
        <v>7375.97</v>
      </c>
      <c r="D13" s="40">
        <v>26466585.66</v>
      </c>
      <c r="E13" s="41">
        <v>26467939.539999999</v>
      </c>
      <c r="F13" s="40">
        <v>-1353.88</v>
      </c>
      <c r="G13" s="40">
        <v>6022.09</v>
      </c>
      <c r="H13" s="17"/>
    </row>
    <row r="14" spans="1:8" customFormat="1" ht="15" customHeight="1" x14ac:dyDescent="0.25">
      <c r="A14" s="38">
        <v>121319000000000</v>
      </c>
      <c r="B14" s="39" t="s">
        <v>35</v>
      </c>
      <c r="C14" s="40">
        <v>6243.77</v>
      </c>
      <c r="D14" s="40">
        <v>25421546.41</v>
      </c>
      <c r="E14" s="41">
        <v>25421546.41</v>
      </c>
      <c r="F14" s="40">
        <v>0</v>
      </c>
      <c r="G14" s="40">
        <v>6243.77</v>
      </c>
      <c r="H14" s="17"/>
    </row>
    <row r="15" spans="1:8" customFormat="1" ht="15" customHeight="1" x14ac:dyDescent="0.25">
      <c r="A15" s="38">
        <v>121319000000000</v>
      </c>
      <c r="B15" s="39" t="s">
        <v>36</v>
      </c>
      <c r="C15" s="40">
        <v>0</v>
      </c>
      <c r="D15" s="40">
        <v>4748.72</v>
      </c>
      <c r="E15" s="41">
        <v>4748.72</v>
      </c>
      <c r="F15" s="40">
        <v>0</v>
      </c>
      <c r="G15" s="40">
        <v>0</v>
      </c>
      <c r="H15" s="17"/>
    </row>
    <row r="16" spans="1:8" customFormat="1" ht="15" customHeight="1" x14ac:dyDescent="0.25">
      <c r="A16" s="38">
        <v>121319000000000</v>
      </c>
      <c r="B16" s="39" t="s">
        <v>511</v>
      </c>
      <c r="C16" s="40">
        <v>0</v>
      </c>
      <c r="D16" s="40">
        <v>520000</v>
      </c>
      <c r="E16" s="41">
        <v>520000</v>
      </c>
      <c r="F16" s="40">
        <v>0</v>
      </c>
      <c r="G16" s="40">
        <v>0</v>
      </c>
      <c r="H16" s="17"/>
    </row>
    <row r="17" spans="1:8" customFormat="1" ht="15" customHeight="1" x14ac:dyDescent="0.25">
      <c r="A17" s="38">
        <v>122</v>
      </c>
      <c r="B17" s="39" t="s">
        <v>37</v>
      </c>
      <c r="C17" s="40">
        <v>8584420.6300000008</v>
      </c>
      <c r="D17" s="40">
        <v>21375503.149999999</v>
      </c>
      <c r="E17" s="41">
        <v>22707140.920000002</v>
      </c>
      <c r="F17" s="40">
        <v>-1331637.77</v>
      </c>
      <c r="G17" s="40">
        <v>7252782.8600000003</v>
      </c>
      <c r="H17" s="17"/>
    </row>
    <row r="18" spans="1:8" customFormat="1" ht="15" customHeight="1" x14ac:dyDescent="0.25">
      <c r="A18" s="38">
        <v>1221</v>
      </c>
      <c r="B18" s="39" t="s">
        <v>38</v>
      </c>
      <c r="C18" s="40">
        <v>0</v>
      </c>
      <c r="D18" s="40">
        <v>3031342.21</v>
      </c>
      <c r="E18" s="41">
        <v>3031342.21</v>
      </c>
      <c r="F18" s="40">
        <v>0</v>
      </c>
      <c r="G18" s="40">
        <v>0</v>
      </c>
      <c r="H18" s="17"/>
    </row>
    <row r="19" spans="1:8" customFormat="1" ht="15" customHeight="1" x14ac:dyDescent="0.25">
      <c r="A19" s="38">
        <v>12212</v>
      </c>
      <c r="B19" s="39" t="s">
        <v>39</v>
      </c>
      <c r="C19" s="40">
        <v>0</v>
      </c>
      <c r="D19" s="40">
        <v>3031342.21</v>
      </c>
      <c r="E19" s="41">
        <v>3031342.21</v>
      </c>
      <c r="F19" s="40">
        <v>0</v>
      </c>
      <c r="G19" s="40">
        <v>0</v>
      </c>
      <c r="H19" s="17"/>
    </row>
    <row r="20" spans="1:8" customFormat="1" ht="15" customHeight="1" x14ac:dyDescent="0.25">
      <c r="A20" s="38">
        <v>122129</v>
      </c>
      <c r="B20" s="39" t="s">
        <v>39</v>
      </c>
      <c r="C20" s="40">
        <v>0</v>
      </c>
      <c r="D20" s="40">
        <v>3031342.21</v>
      </c>
      <c r="E20" s="41">
        <v>3031342.21</v>
      </c>
      <c r="F20" s="40">
        <v>0</v>
      </c>
      <c r="G20" s="40">
        <v>0</v>
      </c>
      <c r="H20" s="17"/>
    </row>
    <row r="21" spans="1:8" customFormat="1" ht="15" customHeight="1" x14ac:dyDescent="0.25">
      <c r="A21" s="38">
        <v>12212901</v>
      </c>
      <c r="B21" s="39" t="s">
        <v>40</v>
      </c>
      <c r="C21" s="40">
        <v>0</v>
      </c>
      <c r="D21" s="40">
        <v>3031342.21</v>
      </c>
      <c r="E21" s="41">
        <v>3031342.21</v>
      </c>
      <c r="F21" s="40">
        <v>0</v>
      </c>
      <c r="G21" s="40">
        <v>0</v>
      </c>
      <c r="H21" s="17"/>
    </row>
    <row r="22" spans="1:8" customFormat="1" ht="15" customHeight="1" x14ac:dyDescent="0.25">
      <c r="A22" s="38">
        <v>122129011</v>
      </c>
      <c r="B22" s="39" t="s">
        <v>41</v>
      </c>
      <c r="C22" s="40">
        <v>0</v>
      </c>
      <c r="D22" s="40">
        <v>420861.5</v>
      </c>
      <c r="E22" s="41">
        <v>420861.5</v>
      </c>
      <c r="F22" s="40">
        <v>0</v>
      </c>
      <c r="G22" s="40">
        <v>0</v>
      </c>
      <c r="H22" s="17"/>
    </row>
    <row r="23" spans="1:8" customFormat="1" ht="15" customHeight="1" x14ac:dyDescent="0.25">
      <c r="A23" s="38">
        <v>122129000000000</v>
      </c>
      <c r="B23" s="39" t="s">
        <v>42</v>
      </c>
      <c r="C23" s="40">
        <v>0</v>
      </c>
      <c r="D23" s="40">
        <v>420861.5</v>
      </c>
      <c r="E23" s="41">
        <v>420861.5</v>
      </c>
      <c r="F23" s="40">
        <v>0</v>
      </c>
      <c r="G23" s="40">
        <v>0</v>
      </c>
      <c r="H23" s="17"/>
    </row>
    <row r="24" spans="1:8" customFormat="1" ht="15" customHeight="1" x14ac:dyDescent="0.25">
      <c r="A24" s="38">
        <v>122129012</v>
      </c>
      <c r="B24" s="39" t="s">
        <v>43</v>
      </c>
      <c r="C24" s="40">
        <v>0</v>
      </c>
      <c r="D24" s="40">
        <v>2610480.71</v>
      </c>
      <c r="E24" s="41">
        <v>2610480.71</v>
      </c>
      <c r="F24" s="40">
        <v>0</v>
      </c>
      <c r="G24" s="40">
        <v>0</v>
      </c>
      <c r="H24" s="17"/>
    </row>
    <row r="25" spans="1:8" customFormat="1" ht="15" customHeight="1" x14ac:dyDescent="0.25">
      <c r="A25" s="38">
        <v>122129000000000</v>
      </c>
      <c r="B25" s="39" t="s">
        <v>42</v>
      </c>
      <c r="C25" s="40">
        <v>0</v>
      </c>
      <c r="D25" s="40">
        <v>2610480.71</v>
      </c>
      <c r="E25" s="41">
        <v>2610480.71</v>
      </c>
      <c r="F25" s="40">
        <v>0</v>
      </c>
      <c r="G25" s="40">
        <v>0</v>
      </c>
      <c r="H25" s="17"/>
    </row>
    <row r="26" spans="1:8" customFormat="1" ht="15" customHeight="1" x14ac:dyDescent="0.25">
      <c r="A26" s="38">
        <v>1222</v>
      </c>
      <c r="B26" s="39" t="s">
        <v>44</v>
      </c>
      <c r="C26" s="40">
        <v>8584420.6300000008</v>
      </c>
      <c r="D26" s="40">
        <v>18344160.940000001</v>
      </c>
      <c r="E26" s="41">
        <v>19675798.710000001</v>
      </c>
      <c r="F26" s="40">
        <v>-1331637.77</v>
      </c>
      <c r="G26" s="40">
        <v>7252782.8600000003</v>
      </c>
      <c r="H26" s="17"/>
    </row>
    <row r="27" spans="1:8" customFormat="1" ht="15" customHeight="1" x14ac:dyDescent="0.25">
      <c r="A27" s="38">
        <v>12221</v>
      </c>
      <c r="B27" s="39" t="s">
        <v>45</v>
      </c>
      <c r="C27" s="40">
        <v>8578996.6699999999</v>
      </c>
      <c r="D27" s="40">
        <v>17894679.600000001</v>
      </c>
      <c r="E27" s="41">
        <v>19220894.870000001</v>
      </c>
      <c r="F27" s="40">
        <v>-1326215.27</v>
      </c>
      <c r="G27" s="40">
        <v>7252781.4000000004</v>
      </c>
      <c r="H27" s="17"/>
    </row>
    <row r="28" spans="1:8" customFormat="1" ht="15" customHeight="1" x14ac:dyDescent="0.25">
      <c r="A28" s="38">
        <v>122219</v>
      </c>
      <c r="B28" s="39" t="s">
        <v>45</v>
      </c>
      <c r="C28" s="40">
        <v>8578996.6699999999</v>
      </c>
      <c r="D28" s="40">
        <v>17894679.600000001</v>
      </c>
      <c r="E28" s="41">
        <v>19220894.870000001</v>
      </c>
      <c r="F28" s="40">
        <v>-1326215.27</v>
      </c>
      <c r="G28" s="40">
        <v>7252781.4000000004</v>
      </c>
      <c r="H28" s="17"/>
    </row>
    <row r="29" spans="1:8" customFormat="1" ht="15" customHeight="1" x14ac:dyDescent="0.25">
      <c r="A29" s="38">
        <v>12221902</v>
      </c>
      <c r="B29" s="39" t="s">
        <v>46</v>
      </c>
      <c r="C29" s="40">
        <v>8578996.6699999999</v>
      </c>
      <c r="D29" s="40">
        <v>17894679.600000001</v>
      </c>
      <c r="E29" s="41">
        <v>19220894.870000001</v>
      </c>
      <c r="F29" s="40">
        <v>-1326215.27</v>
      </c>
      <c r="G29" s="40">
        <v>7252781.4000000004</v>
      </c>
      <c r="H29" s="17"/>
    </row>
    <row r="30" spans="1:8" customFormat="1" ht="15" customHeight="1" x14ac:dyDescent="0.25">
      <c r="A30" s="38">
        <v>122219021</v>
      </c>
      <c r="B30" s="39" t="s">
        <v>41</v>
      </c>
      <c r="C30" s="40">
        <v>8578996.6699999999</v>
      </c>
      <c r="D30" s="40">
        <v>17894679.600000001</v>
      </c>
      <c r="E30" s="41">
        <v>19220894.870000001</v>
      </c>
      <c r="F30" s="40">
        <v>-1326215.27</v>
      </c>
      <c r="G30" s="40">
        <v>7252781.4000000004</v>
      </c>
      <c r="H30" s="17"/>
    </row>
    <row r="31" spans="1:8" customFormat="1" ht="15" customHeight="1" x14ac:dyDescent="0.25">
      <c r="A31" s="38">
        <v>122219000000000</v>
      </c>
      <c r="B31" s="39" t="s">
        <v>47</v>
      </c>
      <c r="C31" s="40">
        <v>8578996.6699999999</v>
      </c>
      <c r="D31" s="40">
        <v>17894679.600000001</v>
      </c>
      <c r="E31" s="41">
        <v>19220894.870000001</v>
      </c>
      <c r="F31" s="40">
        <v>-1326215.27</v>
      </c>
      <c r="G31" s="40">
        <v>7252781.4000000004</v>
      </c>
      <c r="H31" s="17"/>
    </row>
    <row r="32" spans="1:8" customFormat="1" ht="15" customHeight="1" x14ac:dyDescent="0.25">
      <c r="A32" s="38">
        <v>12222</v>
      </c>
      <c r="B32" s="39" t="s">
        <v>48</v>
      </c>
      <c r="C32" s="40">
        <v>5423.96</v>
      </c>
      <c r="D32" s="40">
        <v>449481.34</v>
      </c>
      <c r="E32" s="41">
        <v>454903.84</v>
      </c>
      <c r="F32" s="40">
        <v>-5422.5</v>
      </c>
      <c r="G32" s="40">
        <v>1.46</v>
      </c>
      <c r="H32" s="17"/>
    </row>
    <row r="33" spans="1:8" customFormat="1" ht="15" customHeight="1" x14ac:dyDescent="0.25">
      <c r="A33" s="38">
        <v>122229</v>
      </c>
      <c r="B33" s="39" t="s">
        <v>48</v>
      </c>
      <c r="C33" s="40">
        <v>5423.96</v>
      </c>
      <c r="D33" s="40">
        <v>449481.34</v>
      </c>
      <c r="E33" s="41">
        <v>454903.84</v>
      </c>
      <c r="F33" s="40">
        <v>-5422.5</v>
      </c>
      <c r="G33" s="40">
        <v>1.46</v>
      </c>
      <c r="H33" s="17"/>
    </row>
    <row r="34" spans="1:8" customFormat="1" ht="15" customHeight="1" x14ac:dyDescent="0.25">
      <c r="A34" s="38">
        <v>12222901</v>
      </c>
      <c r="B34" s="39" t="s">
        <v>49</v>
      </c>
      <c r="C34" s="40">
        <v>5423.96</v>
      </c>
      <c r="D34" s="40">
        <v>449481.34</v>
      </c>
      <c r="E34" s="41">
        <v>454903.84</v>
      </c>
      <c r="F34" s="40">
        <v>-5422.5</v>
      </c>
      <c r="G34" s="40">
        <v>1.46</v>
      </c>
      <c r="H34" s="17"/>
    </row>
    <row r="35" spans="1:8" customFormat="1" ht="15" customHeight="1" x14ac:dyDescent="0.25">
      <c r="A35" s="38">
        <v>122229011</v>
      </c>
      <c r="B35" s="39" t="s">
        <v>41</v>
      </c>
      <c r="C35" s="40">
        <v>106597.2</v>
      </c>
      <c r="D35" s="40">
        <v>52655.45</v>
      </c>
      <c r="E35" s="41">
        <v>159251.18</v>
      </c>
      <c r="F35" s="40">
        <v>-106595.73</v>
      </c>
      <c r="G35" s="40">
        <v>1.47</v>
      </c>
      <c r="H35" s="17"/>
    </row>
    <row r="36" spans="1:8" customFormat="1" ht="15" customHeight="1" x14ac:dyDescent="0.25">
      <c r="A36" s="38">
        <v>122229000000000</v>
      </c>
      <c r="B36" s="39" t="s">
        <v>103</v>
      </c>
      <c r="C36" s="40">
        <v>1.47</v>
      </c>
      <c r="D36" s="40">
        <v>0</v>
      </c>
      <c r="E36" s="41">
        <v>0</v>
      </c>
      <c r="F36" s="40">
        <v>0</v>
      </c>
      <c r="G36" s="40">
        <v>1.47</v>
      </c>
      <c r="H36" s="17"/>
    </row>
    <row r="37" spans="1:8" customFormat="1" ht="15" customHeight="1" x14ac:dyDescent="0.25">
      <c r="A37" s="38">
        <v>122229000000000</v>
      </c>
      <c r="B37" s="39" t="s">
        <v>501</v>
      </c>
      <c r="C37" s="40">
        <v>106595.73</v>
      </c>
      <c r="D37" s="40">
        <v>52655.45</v>
      </c>
      <c r="E37" s="41">
        <v>159251.18</v>
      </c>
      <c r="F37" s="40">
        <v>-106595.73</v>
      </c>
      <c r="G37" s="40">
        <v>0</v>
      </c>
      <c r="H37" s="17"/>
    </row>
    <row r="38" spans="1:8" customFormat="1" ht="15" customHeight="1" x14ac:dyDescent="0.25">
      <c r="A38" s="42">
        <v>122229012</v>
      </c>
      <c r="B38" s="43" t="s">
        <v>43</v>
      </c>
      <c r="C38" s="44">
        <v>-101173.24</v>
      </c>
      <c r="D38" s="44">
        <v>396825.89</v>
      </c>
      <c r="E38" s="45">
        <v>295652.65999999997</v>
      </c>
      <c r="F38" s="44">
        <v>101173.23</v>
      </c>
      <c r="G38" s="44">
        <v>-0.01</v>
      </c>
      <c r="H38" s="17"/>
    </row>
    <row r="39" spans="1:8" customFormat="1" ht="15" customHeight="1" x14ac:dyDescent="0.25">
      <c r="A39" s="38">
        <v>122229000000000</v>
      </c>
      <c r="B39" s="39" t="s">
        <v>104</v>
      </c>
      <c r="C39" s="40">
        <v>-0.01</v>
      </c>
      <c r="D39" s="40">
        <v>0</v>
      </c>
      <c r="E39" s="41">
        <v>0</v>
      </c>
      <c r="F39" s="40">
        <v>0</v>
      </c>
      <c r="G39" s="40">
        <v>-0.01</v>
      </c>
      <c r="H39" s="17"/>
    </row>
    <row r="40" spans="1:8" customFormat="1" ht="15" customHeight="1" x14ac:dyDescent="0.25">
      <c r="A40" s="38">
        <v>122229000000000</v>
      </c>
      <c r="B40" s="39" t="s">
        <v>50</v>
      </c>
      <c r="C40" s="40">
        <v>-101173.23</v>
      </c>
      <c r="D40" s="40">
        <v>396825.89</v>
      </c>
      <c r="E40" s="41">
        <v>295652.65999999997</v>
      </c>
      <c r="F40" s="40">
        <v>101173.23</v>
      </c>
      <c r="G40" s="40">
        <v>0</v>
      </c>
      <c r="H40" s="17"/>
    </row>
    <row r="41" spans="1:8" customFormat="1" ht="15" customHeight="1" x14ac:dyDescent="0.25">
      <c r="A41" s="38">
        <v>123</v>
      </c>
      <c r="B41" s="39" t="s">
        <v>51</v>
      </c>
      <c r="C41" s="40">
        <v>4012048.59</v>
      </c>
      <c r="D41" s="40">
        <v>20023706.350000001</v>
      </c>
      <c r="E41" s="41">
        <v>19967397.079999998</v>
      </c>
      <c r="F41" s="40">
        <v>56309.27</v>
      </c>
      <c r="G41" s="40">
        <v>4068357.86</v>
      </c>
      <c r="H41" s="17"/>
    </row>
    <row r="42" spans="1:8" customFormat="1" ht="15" customHeight="1" x14ac:dyDescent="0.25">
      <c r="A42" s="38">
        <v>1231</v>
      </c>
      <c r="B42" s="39" t="s">
        <v>52</v>
      </c>
      <c r="C42" s="40">
        <v>3923540.35</v>
      </c>
      <c r="D42" s="40">
        <v>19941087.870000001</v>
      </c>
      <c r="E42" s="41">
        <v>19874644.25</v>
      </c>
      <c r="F42" s="40">
        <v>66443.62</v>
      </c>
      <c r="G42" s="40">
        <v>3989983.97</v>
      </c>
      <c r="H42" s="17"/>
    </row>
    <row r="43" spans="1:8" customFormat="1" ht="15" customHeight="1" x14ac:dyDescent="0.25">
      <c r="A43" s="38">
        <v>12312</v>
      </c>
      <c r="B43" s="39" t="s">
        <v>53</v>
      </c>
      <c r="C43" s="40">
        <v>3923540.35</v>
      </c>
      <c r="D43" s="40">
        <v>19941087.870000001</v>
      </c>
      <c r="E43" s="41">
        <v>19874644.25</v>
      </c>
      <c r="F43" s="40">
        <v>66443.62</v>
      </c>
      <c r="G43" s="40">
        <v>3989983.97</v>
      </c>
      <c r="H43" s="17"/>
    </row>
    <row r="44" spans="1:8" customFormat="1" ht="15" customHeight="1" x14ac:dyDescent="0.25">
      <c r="A44" s="38">
        <v>123121</v>
      </c>
      <c r="B44" s="39" t="s">
        <v>54</v>
      </c>
      <c r="C44" s="40">
        <v>3670090.83</v>
      </c>
      <c r="D44" s="40">
        <v>19714395.02</v>
      </c>
      <c r="E44" s="41">
        <v>19663518.34</v>
      </c>
      <c r="F44" s="40">
        <v>50876.68</v>
      </c>
      <c r="G44" s="40">
        <v>3720967.51</v>
      </c>
      <c r="H44" s="17"/>
    </row>
    <row r="45" spans="1:8" customFormat="1" ht="15" customHeight="1" x14ac:dyDescent="0.25">
      <c r="A45" s="38">
        <v>12312101</v>
      </c>
      <c r="B45" s="39" t="s">
        <v>55</v>
      </c>
      <c r="C45" s="40">
        <v>10760895.789999999</v>
      </c>
      <c r="D45" s="40">
        <v>12620221.65</v>
      </c>
      <c r="E45" s="41">
        <v>12227774</v>
      </c>
      <c r="F45" s="40">
        <v>392447.65</v>
      </c>
      <c r="G45" s="40">
        <v>11153343.439999999</v>
      </c>
      <c r="H45" s="17"/>
    </row>
    <row r="46" spans="1:8" customFormat="1" ht="15" customHeight="1" x14ac:dyDescent="0.25">
      <c r="A46" s="38">
        <v>123121011</v>
      </c>
      <c r="B46" s="39" t="s">
        <v>56</v>
      </c>
      <c r="C46" s="40">
        <v>6007685.6600000001</v>
      </c>
      <c r="D46" s="40">
        <v>1120733.7</v>
      </c>
      <c r="E46" s="41">
        <v>894875.66</v>
      </c>
      <c r="F46" s="40">
        <v>225858.04</v>
      </c>
      <c r="G46" s="40">
        <v>6233543.7000000002</v>
      </c>
      <c r="H46" s="17"/>
    </row>
    <row r="47" spans="1:8" customFormat="1" ht="15" customHeight="1" x14ac:dyDescent="0.25">
      <c r="A47" s="38">
        <v>123121000000000</v>
      </c>
      <c r="B47" s="39" t="s">
        <v>57</v>
      </c>
      <c r="C47" s="40">
        <v>6007685.6600000001</v>
      </c>
      <c r="D47" s="40">
        <v>1120733.7</v>
      </c>
      <c r="E47" s="41">
        <v>894875.66</v>
      </c>
      <c r="F47" s="40">
        <v>225858.04</v>
      </c>
      <c r="G47" s="40">
        <v>6233543.7000000002</v>
      </c>
      <c r="H47" s="17"/>
    </row>
    <row r="48" spans="1:8" customFormat="1" ht="15" customHeight="1" x14ac:dyDescent="0.25">
      <c r="A48" s="38">
        <v>123121012</v>
      </c>
      <c r="B48" s="39" t="s">
        <v>58</v>
      </c>
      <c r="C48" s="40">
        <v>4753210.13</v>
      </c>
      <c r="D48" s="40">
        <v>11499487.949999999</v>
      </c>
      <c r="E48" s="41">
        <v>11332898.34</v>
      </c>
      <c r="F48" s="40">
        <v>166589.60999999999</v>
      </c>
      <c r="G48" s="40">
        <v>4919799.74</v>
      </c>
      <c r="H48" s="17"/>
    </row>
    <row r="49" spans="1:8" customFormat="1" ht="15" customHeight="1" x14ac:dyDescent="0.25">
      <c r="A49" s="38">
        <v>123121000000000</v>
      </c>
      <c r="B49" s="39" t="s">
        <v>59</v>
      </c>
      <c r="C49" s="40">
        <v>4753210.13</v>
      </c>
      <c r="D49" s="40">
        <v>11499487.949999999</v>
      </c>
      <c r="E49" s="41">
        <v>11332898.34</v>
      </c>
      <c r="F49" s="40">
        <v>166589.60999999999</v>
      </c>
      <c r="G49" s="40">
        <v>4919799.74</v>
      </c>
      <c r="H49" s="17"/>
    </row>
    <row r="50" spans="1:8" customFormat="1" ht="15" customHeight="1" x14ac:dyDescent="0.25">
      <c r="A50" s="38">
        <v>12312109</v>
      </c>
      <c r="B50" s="39" t="s">
        <v>60</v>
      </c>
      <c r="C50" s="40">
        <v>-7090804.96</v>
      </c>
      <c r="D50" s="40">
        <v>7094173.3700000001</v>
      </c>
      <c r="E50" s="41">
        <v>7435744.3399999999</v>
      </c>
      <c r="F50" s="40">
        <v>-341570.97</v>
      </c>
      <c r="G50" s="40">
        <v>-7432375.9299999997</v>
      </c>
      <c r="H50" s="17"/>
    </row>
    <row r="51" spans="1:8" customFormat="1" ht="15" customHeight="1" x14ac:dyDescent="0.25">
      <c r="A51" s="38">
        <v>123121091</v>
      </c>
      <c r="B51" s="39" t="s">
        <v>56</v>
      </c>
      <c r="C51" s="40">
        <v>-5935007.1399999997</v>
      </c>
      <c r="D51" s="40">
        <v>5938375.5499999998</v>
      </c>
      <c r="E51" s="41">
        <v>6135997.8200000003</v>
      </c>
      <c r="F51" s="40">
        <v>-197622.27</v>
      </c>
      <c r="G51" s="40">
        <v>-6132629.4100000001</v>
      </c>
      <c r="H51" s="17"/>
    </row>
    <row r="52" spans="1:8" customFormat="1" ht="15" customHeight="1" x14ac:dyDescent="0.25">
      <c r="A52" s="38">
        <v>123121000000000</v>
      </c>
      <c r="B52" s="39" t="s">
        <v>61</v>
      </c>
      <c r="C52" s="40">
        <v>-5935007.1399999997</v>
      </c>
      <c r="D52" s="40">
        <v>5938375.5499999998</v>
      </c>
      <c r="E52" s="41">
        <v>6135997.8200000003</v>
      </c>
      <c r="F52" s="40">
        <v>-197622.27</v>
      </c>
      <c r="G52" s="40">
        <v>-6132629.4100000001</v>
      </c>
      <c r="H52" s="17"/>
    </row>
    <row r="53" spans="1:8" customFormat="1" ht="15" customHeight="1" x14ac:dyDescent="0.25">
      <c r="A53" s="38">
        <v>123121092</v>
      </c>
      <c r="B53" s="39" t="s">
        <v>58</v>
      </c>
      <c r="C53" s="40">
        <v>-1155797.82</v>
      </c>
      <c r="D53" s="40">
        <v>1155797.82</v>
      </c>
      <c r="E53" s="41">
        <v>1299746.52</v>
      </c>
      <c r="F53" s="40">
        <v>-143948.70000000001</v>
      </c>
      <c r="G53" s="40">
        <v>-1299746.52</v>
      </c>
      <c r="H53" s="17"/>
    </row>
    <row r="54" spans="1:8" customFormat="1" ht="15" customHeight="1" x14ac:dyDescent="0.25">
      <c r="A54" s="38">
        <v>123121000000000</v>
      </c>
      <c r="B54" s="39" t="s">
        <v>62</v>
      </c>
      <c r="C54" s="40">
        <v>-1155797.82</v>
      </c>
      <c r="D54" s="40">
        <v>1155797.82</v>
      </c>
      <c r="E54" s="41">
        <v>1299746.52</v>
      </c>
      <c r="F54" s="40">
        <v>-143948.70000000001</v>
      </c>
      <c r="G54" s="40">
        <v>-1299746.52</v>
      </c>
      <c r="H54" s="17"/>
    </row>
    <row r="55" spans="1:8" customFormat="1" ht="15" customHeight="1" x14ac:dyDescent="0.25">
      <c r="A55" s="38">
        <v>123122</v>
      </c>
      <c r="B55" s="39" t="s">
        <v>63</v>
      </c>
      <c r="C55" s="40">
        <v>253449.52</v>
      </c>
      <c r="D55" s="40">
        <v>226692.85</v>
      </c>
      <c r="E55" s="41">
        <v>211125.91</v>
      </c>
      <c r="F55" s="40">
        <v>15566.94</v>
      </c>
      <c r="G55" s="40">
        <v>269016.46000000002</v>
      </c>
      <c r="H55" s="17"/>
    </row>
    <row r="56" spans="1:8" customFormat="1" ht="15" customHeight="1" x14ac:dyDescent="0.25">
      <c r="A56" s="38">
        <v>12312201</v>
      </c>
      <c r="B56" s="39" t="s">
        <v>55</v>
      </c>
      <c r="C56" s="40">
        <v>253449.52</v>
      </c>
      <c r="D56" s="40">
        <v>226692.85</v>
      </c>
      <c r="E56" s="41">
        <v>211125.91</v>
      </c>
      <c r="F56" s="40">
        <v>15566.94</v>
      </c>
      <c r="G56" s="40">
        <v>269016.46000000002</v>
      </c>
      <c r="H56" s="17"/>
    </row>
    <row r="57" spans="1:8" customFormat="1" ht="15" customHeight="1" x14ac:dyDescent="0.25">
      <c r="A57" s="38">
        <v>123122012</v>
      </c>
      <c r="B57" s="39" t="s">
        <v>58</v>
      </c>
      <c r="C57" s="40">
        <v>253449.52</v>
      </c>
      <c r="D57" s="40">
        <v>226692.85</v>
      </c>
      <c r="E57" s="41">
        <v>211125.91</v>
      </c>
      <c r="F57" s="40">
        <v>15566.94</v>
      </c>
      <c r="G57" s="40">
        <v>269016.46000000002</v>
      </c>
      <c r="H57" s="17"/>
    </row>
    <row r="58" spans="1:8" customFormat="1" ht="15" customHeight="1" x14ac:dyDescent="0.25">
      <c r="A58" s="38">
        <v>123122000000000</v>
      </c>
      <c r="B58" s="39" t="s">
        <v>59</v>
      </c>
      <c r="C58" s="40">
        <v>253449.52</v>
      </c>
      <c r="D58" s="40">
        <v>226692.85</v>
      </c>
      <c r="E58" s="41">
        <v>211125.91</v>
      </c>
      <c r="F58" s="40">
        <v>15566.94</v>
      </c>
      <c r="G58" s="40">
        <v>269016.46000000002</v>
      </c>
      <c r="H58" s="17"/>
    </row>
    <row r="59" spans="1:8" customFormat="1" ht="15" customHeight="1" x14ac:dyDescent="0.25">
      <c r="A59" s="38">
        <v>1233</v>
      </c>
      <c r="B59" s="39" t="s">
        <v>64</v>
      </c>
      <c r="C59" s="40">
        <v>88508.24</v>
      </c>
      <c r="D59" s="40">
        <v>82618.48</v>
      </c>
      <c r="E59" s="41">
        <v>92752.83</v>
      </c>
      <c r="F59" s="40">
        <v>-10134.35</v>
      </c>
      <c r="G59" s="40">
        <v>78373.89</v>
      </c>
      <c r="H59" s="17"/>
    </row>
    <row r="60" spans="1:8" customFormat="1" ht="15" customHeight="1" x14ac:dyDescent="0.25">
      <c r="A60" s="38">
        <v>123321</v>
      </c>
      <c r="B60" s="39" t="s">
        <v>65</v>
      </c>
      <c r="C60" s="40">
        <v>88508.24</v>
      </c>
      <c r="D60" s="40">
        <v>82618.48</v>
      </c>
      <c r="E60" s="41">
        <v>92752.83</v>
      </c>
      <c r="F60" s="40">
        <v>-10134.35</v>
      </c>
      <c r="G60" s="40">
        <v>78373.89</v>
      </c>
      <c r="H60" s="17"/>
    </row>
    <row r="61" spans="1:8" customFormat="1" ht="15" customHeight="1" x14ac:dyDescent="0.25">
      <c r="A61" s="38">
        <v>12332101</v>
      </c>
      <c r="B61" s="39" t="s">
        <v>64</v>
      </c>
      <c r="C61" s="40">
        <v>88508.24</v>
      </c>
      <c r="D61" s="40">
        <v>82618.48</v>
      </c>
      <c r="E61" s="41">
        <v>92752.83</v>
      </c>
      <c r="F61" s="40">
        <v>-10134.35</v>
      </c>
      <c r="G61" s="40">
        <v>78373.89</v>
      </c>
      <c r="H61" s="17"/>
    </row>
    <row r="62" spans="1:8" customFormat="1" ht="15" customHeight="1" x14ac:dyDescent="0.25">
      <c r="A62" s="38">
        <v>123321011</v>
      </c>
      <c r="B62" s="39" t="s">
        <v>64</v>
      </c>
      <c r="C62" s="40">
        <v>88508.24</v>
      </c>
      <c r="D62" s="40">
        <v>82618.48</v>
      </c>
      <c r="E62" s="41">
        <v>92752.83</v>
      </c>
      <c r="F62" s="40">
        <v>-10134.35</v>
      </c>
      <c r="G62" s="40">
        <v>78373.89</v>
      </c>
      <c r="H62" s="17"/>
    </row>
    <row r="63" spans="1:8" customFormat="1" ht="15" customHeight="1" x14ac:dyDescent="0.25">
      <c r="A63" s="38">
        <v>123321000000000</v>
      </c>
      <c r="B63" s="39" t="s">
        <v>66</v>
      </c>
      <c r="C63" s="40">
        <v>8368.9500000000007</v>
      </c>
      <c r="D63" s="40">
        <v>1398.31</v>
      </c>
      <c r="E63" s="41">
        <v>1137.6300000000001</v>
      </c>
      <c r="F63" s="40">
        <v>260.68</v>
      </c>
      <c r="G63" s="40">
        <v>8629.6299999999992</v>
      </c>
      <c r="H63" s="17"/>
    </row>
    <row r="64" spans="1:8" customFormat="1" ht="15" customHeight="1" x14ac:dyDescent="0.25">
      <c r="A64" s="38">
        <v>123321000000000</v>
      </c>
      <c r="B64" s="39" t="s">
        <v>67</v>
      </c>
      <c r="C64" s="40">
        <v>80139.289999999994</v>
      </c>
      <c r="D64" s="40">
        <v>81220.17</v>
      </c>
      <c r="E64" s="41">
        <v>91615.2</v>
      </c>
      <c r="F64" s="40">
        <v>-10395.030000000001</v>
      </c>
      <c r="G64" s="40">
        <v>69744.259999999995</v>
      </c>
      <c r="H64" s="17"/>
    </row>
    <row r="65" spans="1:8" customFormat="1" ht="15" customHeight="1" x14ac:dyDescent="0.25">
      <c r="A65" s="38">
        <v>126</v>
      </c>
      <c r="B65" s="39" t="s">
        <v>68</v>
      </c>
      <c r="C65" s="40">
        <v>2460623.79</v>
      </c>
      <c r="D65" s="40">
        <v>261278.27</v>
      </c>
      <c r="E65" s="41">
        <v>658879.82999999996</v>
      </c>
      <c r="F65" s="40">
        <v>-397601.56</v>
      </c>
      <c r="G65" s="40">
        <v>2063022.23</v>
      </c>
      <c r="H65" s="17"/>
    </row>
    <row r="66" spans="1:8" customFormat="1" ht="15" customHeight="1" x14ac:dyDescent="0.25">
      <c r="A66" s="38">
        <v>1261</v>
      </c>
      <c r="B66" s="39" t="s">
        <v>69</v>
      </c>
      <c r="C66" s="40">
        <v>2460623.79</v>
      </c>
      <c r="D66" s="40">
        <v>261278.27</v>
      </c>
      <c r="E66" s="41">
        <v>658879.82999999996</v>
      </c>
      <c r="F66" s="40">
        <v>-397601.56</v>
      </c>
      <c r="G66" s="40">
        <v>2063022.23</v>
      </c>
      <c r="H66" s="17"/>
    </row>
    <row r="67" spans="1:8" customFormat="1" ht="15" customHeight="1" x14ac:dyDescent="0.25">
      <c r="A67" s="38">
        <v>12611</v>
      </c>
      <c r="B67" s="39" t="s">
        <v>70</v>
      </c>
      <c r="C67" s="40">
        <v>2460623.79</v>
      </c>
      <c r="D67" s="40">
        <v>261278.27</v>
      </c>
      <c r="E67" s="41">
        <v>658879.82999999996</v>
      </c>
      <c r="F67" s="40">
        <v>-397601.56</v>
      </c>
      <c r="G67" s="40">
        <v>2063022.23</v>
      </c>
      <c r="H67" s="17"/>
    </row>
    <row r="68" spans="1:8" customFormat="1" ht="15" customHeight="1" x14ac:dyDescent="0.25">
      <c r="A68" s="38">
        <v>126119</v>
      </c>
      <c r="B68" s="39" t="s">
        <v>70</v>
      </c>
      <c r="C68" s="40">
        <v>2460623.79</v>
      </c>
      <c r="D68" s="40">
        <v>261278.27</v>
      </c>
      <c r="E68" s="41">
        <v>658879.82999999996</v>
      </c>
      <c r="F68" s="40">
        <v>-397601.56</v>
      </c>
      <c r="G68" s="40">
        <v>2063022.23</v>
      </c>
      <c r="H68" s="17"/>
    </row>
    <row r="69" spans="1:8" customFormat="1" ht="15" customHeight="1" x14ac:dyDescent="0.25">
      <c r="A69" s="38">
        <v>12611901</v>
      </c>
      <c r="B69" s="39" t="s">
        <v>71</v>
      </c>
      <c r="C69" s="40">
        <v>2008871.1</v>
      </c>
      <c r="D69" s="40">
        <v>259775.72</v>
      </c>
      <c r="E69" s="41">
        <v>526016.9</v>
      </c>
      <c r="F69" s="40">
        <v>-266241.18</v>
      </c>
      <c r="G69" s="40">
        <v>1742629.92</v>
      </c>
      <c r="H69" s="17"/>
    </row>
    <row r="70" spans="1:8" customFormat="1" ht="15" customHeight="1" x14ac:dyDescent="0.25">
      <c r="A70" s="38">
        <v>126119011</v>
      </c>
      <c r="B70" s="39" t="s">
        <v>72</v>
      </c>
      <c r="C70" s="40">
        <v>1890853.84</v>
      </c>
      <c r="D70" s="40">
        <v>259775.72</v>
      </c>
      <c r="E70" s="41">
        <v>526016.9</v>
      </c>
      <c r="F70" s="40">
        <v>-266241.18</v>
      </c>
      <c r="G70" s="40">
        <v>1624612.66</v>
      </c>
      <c r="H70" s="17"/>
    </row>
    <row r="71" spans="1:8" customFormat="1" ht="15" customHeight="1" x14ac:dyDescent="0.25">
      <c r="A71" s="38">
        <v>126119000000000</v>
      </c>
      <c r="B71" s="39" t="s">
        <v>73</v>
      </c>
      <c r="C71" s="40">
        <v>812787.09</v>
      </c>
      <c r="D71" s="40">
        <v>244116.35</v>
      </c>
      <c r="E71" s="41">
        <v>517924.64</v>
      </c>
      <c r="F71" s="40">
        <v>-273808.28999999998</v>
      </c>
      <c r="G71" s="40">
        <v>538978.80000000005</v>
      </c>
      <c r="H71" s="17"/>
    </row>
    <row r="72" spans="1:8" customFormat="1" ht="15" customHeight="1" x14ac:dyDescent="0.25">
      <c r="A72" s="38">
        <v>126119000000000</v>
      </c>
      <c r="B72" s="39" t="s">
        <v>74</v>
      </c>
      <c r="C72" s="40">
        <v>1078066.75</v>
      </c>
      <c r="D72" s="40">
        <v>15659.37</v>
      </c>
      <c r="E72" s="41">
        <v>8092.26</v>
      </c>
      <c r="F72" s="40">
        <v>7567.11</v>
      </c>
      <c r="G72" s="40">
        <v>1085633.8600000001</v>
      </c>
      <c r="H72" s="17"/>
    </row>
    <row r="73" spans="1:8" customFormat="1" ht="15" customHeight="1" x14ac:dyDescent="0.25">
      <c r="A73" s="38">
        <v>126119012</v>
      </c>
      <c r="B73" s="39" t="s">
        <v>75</v>
      </c>
      <c r="C73" s="40">
        <v>118017.26</v>
      </c>
      <c r="D73" s="40">
        <v>0</v>
      </c>
      <c r="E73" s="41">
        <v>0</v>
      </c>
      <c r="F73" s="40">
        <v>0</v>
      </c>
      <c r="G73" s="40">
        <v>118017.26</v>
      </c>
      <c r="H73" s="17"/>
    </row>
    <row r="74" spans="1:8" customFormat="1" ht="15" customHeight="1" x14ac:dyDescent="0.25">
      <c r="A74" s="38">
        <v>126119000000000</v>
      </c>
      <c r="B74" s="39" t="s">
        <v>536</v>
      </c>
      <c r="C74" s="40">
        <v>118017.26</v>
      </c>
      <c r="D74" s="40">
        <v>0</v>
      </c>
      <c r="E74" s="41">
        <v>0</v>
      </c>
      <c r="F74" s="40">
        <v>0</v>
      </c>
      <c r="G74" s="40">
        <v>118017.26</v>
      </c>
      <c r="H74" s="17"/>
    </row>
    <row r="75" spans="1:8" customFormat="1" ht="15" customHeight="1" x14ac:dyDescent="0.25">
      <c r="A75" s="38">
        <v>12611902</v>
      </c>
      <c r="B75" s="39" t="s">
        <v>76</v>
      </c>
      <c r="C75" s="40">
        <v>152572.60999999999</v>
      </c>
      <c r="D75" s="40">
        <v>323.13</v>
      </c>
      <c r="E75" s="41">
        <v>132862.93</v>
      </c>
      <c r="F75" s="40">
        <v>-132539.79999999999</v>
      </c>
      <c r="G75" s="40">
        <v>20032.810000000001</v>
      </c>
      <c r="H75" s="17"/>
    </row>
    <row r="76" spans="1:8" customFormat="1" ht="15" customHeight="1" x14ac:dyDescent="0.25">
      <c r="A76" s="38">
        <v>126119021</v>
      </c>
      <c r="B76" s="39" t="s">
        <v>77</v>
      </c>
      <c r="C76" s="40">
        <v>152572.60999999999</v>
      </c>
      <c r="D76" s="40">
        <v>323.13</v>
      </c>
      <c r="E76" s="41">
        <v>132862.93</v>
      </c>
      <c r="F76" s="40">
        <v>-132539.79999999999</v>
      </c>
      <c r="G76" s="40">
        <v>20032.810000000001</v>
      </c>
      <c r="H76" s="17"/>
    </row>
    <row r="77" spans="1:8" customFormat="1" ht="15" customHeight="1" x14ac:dyDescent="0.25">
      <c r="A77" s="38">
        <v>126119000000000</v>
      </c>
      <c r="B77" s="39" t="s">
        <v>77</v>
      </c>
      <c r="C77" s="40">
        <v>152572.60999999999</v>
      </c>
      <c r="D77" s="40">
        <v>323.13</v>
      </c>
      <c r="E77" s="41">
        <v>132862.93</v>
      </c>
      <c r="F77" s="40">
        <v>-132539.79999999999</v>
      </c>
      <c r="G77" s="40">
        <v>20032.810000000001</v>
      </c>
      <c r="H77" s="17"/>
    </row>
    <row r="78" spans="1:8" customFormat="1" ht="15" customHeight="1" x14ac:dyDescent="0.25">
      <c r="A78" s="38">
        <v>12611904</v>
      </c>
      <c r="B78" s="39" t="s">
        <v>78</v>
      </c>
      <c r="C78" s="40">
        <v>99506.74</v>
      </c>
      <c r="D78" s="40">
        <v>1179.42</v>
      </c>
      <c r="E78" s="41">
        <v>0</v>
      </c>
      <c r="F78" s="40">
        <v>1179.42</v>
      </c>
      <c r="G78" s="40">
        <v>100686.16</v>
      </c>
      <c r="H78" s="17"/>
    </row>
    <row r="79" spans="1:8" customFormat="1" ht="15" customHeight="1" x14ac:dyDescent="0.25">
      <c r="A79" s="38">
        <v>126119041</v>
      </c>
      <c r="B79" s="39" t="s">
        <v>78</v>
      </c>
      <c r="C79" s="40">
        <v>99506.74</v>
      </c>
      <c r="D79" s="40">
        <v>1179.42</v>
      </c>
      <c r="E79" s="41">
        <v>0</v>
      </c>
      <c r="F79" s="40">
        <v>1179.42</v>
      </c>
      <c r="G79" s="40">
        <v>100686.16</v>
      </c>
      <c r="H79" s="17"/>
    </row>
    <row r="80" spans="1:8" customFormat="1" ht="15" customHeight="1" x14ac:dyDescent="0.25">
      <c r="A80" s="38">
        <v>126119000000000</v>
      </c>
      <c r="B80" s="39" t="s">
        <v>79</v>
      </c>
      <c r="C80" s="40">
        <v>18128.240000000002</v>
      </c>
      <c r="D80" s="40">
        <v>210.03</v>
      </c>
      <c r="E80" s="41">
        <v>0</v>
      </c>
      <c r="F80" s="40">
        <v>210.03</v>
      </c>
      <c r="G80" s="40">
        <v>18338.27</v>
      </c>
      <c r="H80" s="17"/>
    </row>
    <row r="81" spans="1:8" customFormat="1" ht="15" customHeight="1" x14ac:dyDescent="0.25">
      <c r="A81" s="38">
        <v>126119000000000</v>
      </c>
      <c r="B81" s="39" t="s">
        <v>80</v>
      </c>
      <c r="C81" s="40">
        <v>81378.5</v>
      </c>
      <c r="D81" s="40">
        <v>969.39</v>
      </c>
      <c r="E81" s="41">
        <v>0</v>
      </c>
      <c r="F81" s="40">
        <v>969.39</v>
      </c>
      <c r="G81" s="40">
        <v>82347.89</v>
      </c>
      <c r="H81" s="17"/>
    </row>
    <row r="82" spans="1:8" customFormat="1" ht="15" customHeight="1" x14ac:dyDescent="0.25">
      <c r="A82" s="38">
        <v>12611908</v>
      </c>
      <c r="B82" s="39" t="s">
        <v>81</v>
      </c>
      <c r="C82" s="40">
        <v>199673.34</v>
      </c>
      <c r="D82" s="40">
        <v>0</v>
      </c>
      <c r="E82" s="41">
        <v>0</v>
      </c>
      <c r="F82" s="40">
        <v>0</v>
      </c>
      <c r="G82" s="40">
        <v>199673.34</v>
      </c>
      <c r="H82" s="17"/>
    </row>
    <row r="83" spans="1:8" customFormat="1" ht="15" customHeight="1" x14ac:dyDescent="0.25">
      <c r="A83" s="38">
        <v>126119088</v>
      </c>
      <c r="B83" s="39" t="s">
        <v>81</v>
      </c>
      <c r="C83" s="40">
        <v>199673.34</v>
      </c>
      <c r="D83" s="40">
        <v>0</v>
      </c>
      <c r="E83" s="41">
        <v>0</v>
      </c>
      <c r="F83" s="40">
        <v>0</v>
      </c>
      <c r="G83" s="40">
        <v>199673.34</v>
      </c>
      <c r="H83" s="17"/>
    </row>
    <row r="84" spans="1:8" customFormat="1" ht="15" customHeight="1" x14ac:dyDescent="0.25">
      <c r="A84" s="38">
        <v>126119000000000</v>
      </c>
      <c r="B84" s="39" t="s">
        <v>82</v>
      </c>
      <c r="C84" s="40">
        <v>146426.99</v>
      </c>
      <c r="D84" s="40">
        <v>0</v>
      </c>
      <c r="E84" s="41">
        <v>0</v>
      </c>
      <c r="F84" s="40">
        <v>0</v>
      </c>
      <c r="G84" s="40">
        <v>146426.99</v>
      </c>
      <c r="H84" s="17"/>
    </row>
    <row r="85" spans="1:8" customFormat="1" ht="15" customHeight="1" x14ac:dyDescent="0.25">
      <c r="A85" s="38">
        <v>126119000000000</v>
      </c>
      <c r="B85" s="39" t="s">
        <v>83</v>
      </c>
      <c r="C85" s="40">
        <v>53246.35</v>
      </c>
      <c r="D85" s="40">
        <v>0</v>
      </c>
      <c r="E85" s="41">
        <v>0</v>
      </c>
      <c r="F85" s="40">
        <v>0</v>
      </c>
      <c r="G85" s="40">
        <v>53246.35</v>
      </c>
      <c r="H85" s="17"/>
    </row>
    <row r="86" spans="1:8" customFormat="1" ht="15" customHeight="1" x14ac:dyDescent="0.25">
      <c r="A86" s="38">
        <v>127</v>
      </c>
      <c r="B86" s="39" t="s">
        <v>84</v>
      </c>
      <c r="C86" s="40">
        <v>734680.53</v>
      </c>
      <c r="D86" s="40">
        <v>542247.38</v>
      </c>
      <c r="E86" s="41">
        <v>956537.31</v>
      </c>
      <c r="F86" s="40">
        <v>-414289.93</v>
      </c>
      <c r="G86" s="40">
        <v>320390.59999999998</v>
      </c>
      <c r="H86" s="17"/>
    </row>
    <row r="87" spans="1:8" customFormat="1" ht="15" customHeight="1" x14ac:dyDescent="0.25">
      <c r="A87" s="38">
        <v>1278</v>
      </c>
      <c r="B87" s="39" t="s">
        <v>85</v>
      </c>
      <c r="C87" s="40">
        <v>734680.53</v>
      </c>
      <c r="D87" s="40">
        <v>542247.38</v>
      </c>
      <c r="E87" s="41">
        <v>956537.31</v>
      </c>
      <c r="F87" s="40">
        <v>-414289.93</v>
      </c>
      <c r="G87" s="40">
        <v>320390.59999999998</v>
      </c>
      <c r="H87" s="17"/>
    </row>
    <row r="88" spans="1:8" customFormat="1" ht="15" customHeight="1" x14ac:dyDescent="0.25">
      <c r="A88" s="38">
        <v>12781</v>
      </c>
      <c r="B88" s="39" t="s">
        <v>86</v>
      </c>
      <c r="C88" s="40">
        <v>734680.53</v>
      </c>
      <c r="D88" s="40">
        <v>542247.38</v>
      </c>
      <c r="E88" s="41">
        <v>956537.31</v>
      </c>
      <c r="F88" s="40">
        <v>-414289.93</v>
      </c>
      <c r="G88" s="40">
        <v>320390.59999999998</v>
      </c>
      <c r="H88" s="17"/>
    </row>
    <row r="89" spans="1:8" customFormat="1" ht="15" customHeight="1" x14ac:dyDescent="0.25">
      <c r="A89" s="38">
        <v>127819</v>
      </c>
      <c r="B89" s="39" t="s">
        <v>86</v>
      </c>
      <c r="C89" s="40">
        <v>734680.53</v>
      </c>
      <c r="D89" s="40">
        <v>542247.38</v>
      </c>
      <c r="E89" s="41">
        <v>956537.31</v>
      </c>
      <c r="F89" s="40">
        <v>-414289.93</v>
      </c>
      <c r="G89" s="40">
        <v>320390.59999999998</v>
      </c>
      <c r="H89" s="17"/>
    </row>
    <row r="90" spans="1:8" customFormat="1" ht="15" customHeight="1" x14ac:dyDescent="0.25">
      <c r="A90" s="38">
        <v>12781901</v>
      </c>
      <c r="B90" s="39" t="s">
        <v>87</v>
      </c>
      <c r="C90" s="40">
        <v>734680.53</v>
      </c>
      <c r="D90" s="40">
        <v>542247.38</v>
      </c>
      <c r="E90" s="41">
        <v>956537.31</v>
      </c>
      <c r="F90" s="40">
        <v>-414289.93</v>
      </c>
      <c r="G90" s="40">
        <v>320390.59999999998</v>
      </c>
      <c r="H90" s="17"/>
    </row>
    <row r="91" spans="1:8" customFormat="1" ht="15" customHeight="1" x14ac:dyDescent="0.25">
      <c r="A91" s="38">
        <v>127819015</v>
      </c>
      <c r="B91" s="39" t="s">
        <v>88</v>
      </c>
      <c r="C91" s="40">
        <v>726242.24</v>
      </c>
      <c r="D91" s="40">
        <v>507994.06</v>
      </c>
      <c r="E91" s="41">
        <v>921120.89</v>
      </c>
      <c r="F91" s="40">
        <v>-413126.83</v>
      </c>
      <c r="G91" s="40">
        <v>313115.40999999997</v>
      </c>
      <c r="H91" s="17"/>
    </row>
    <row r="92" spans="1:8" customFormat="1" ht="15" customHeight="1" x14ac:dyDescent="0.25">
      <c r="A92" s="38">
        <v>127819000000000</v>
      </c>
      <c r="B92" s="39" t="s">
        <v>89</v>
      </c>
      <c r="C92" s="40">
        <v>14970.72</v>
      </c>
      <c r="D92" s="40">
        <v>220770.91</v>
      </c>
      <c r="E92" s="41">
        <v>235741.63</v>
      </c>
      <c r="F92" s="40">
        <v>-14970.72</v>
      </c>
      <c r="G92" s="40">
        <v>0</v>
      </c>
      <c r="H92" s="17"/>
    </row>
    <row r="93" spans="1:8" customFormat="1" ht="15" customHeight="1" x14ac:dyDescent="0.25">
      <c r="A93" s="38">
        <v>127819000000000</v>
      </c>
      <c r="B93" s="39" t="s">
        <v>90</v>
      </c>
      <c r="C93" s="40">
        <v>55491.49</v>
      </c>
      <c r="D93" s="40">
        <v>91213.27</v>
      </c>
      <c r="E93" s="41">
        <v>103310.24</v>
      </c>
      <c r="F93" s="40">
        <v>-12096.97</v>
      </c>
      <c r="G93" s="40">
        <v>43394.52</v>
      </c>
      <c r="H93" s="17"/>
    </row>
    <row r="94" spans="1:8" customFormat="1" ht="15" customHeight="1" x14ac:dyDescent="0.25">
      <c r="A94" s="38">
        <v>127819000000000</v>
      </c>
      <c r="B94" s="39" t="s">
        <v>91</v>
      </c>
      <c r="C94" s="40">
        <v>286616.76</v>
      </c>
      <c r="D94" s="40">
        <v>196009.88</v>
      </c>
      <c r="E94" s="41">
        <v>477607.12</v>
      </c>
      <c r="F94" s="40">
        <v>-281597.24</v>
      </c>
      <c r="G94" s="40">
        <v>5019.5200000000004</v>
      </c>
      <c r="H94" s="17"/>
    </row>
    <row r="95" spans="1:8" customFormat="1" ht="15" customHeight="1" x14ac:dyDescent="0.25">
      <c r="A95" s="38">
        <v>127819000000000</v>
      </c>
      <c r="B95" s="39" t="s">
        <v>92</v>
      </c>
      <c r="C95" s="40">
        <v>369163.27</v>
      </c>
      <c r="D95" s="40">
        <v>0</v>
      </c>
      <c r="E95" s="41">
        <v>104461.9</v>
      </c>
      <c r="F95" s="40">
        <v>-104461.9</v>
      </c>
      <c r="G95" s="40">
        <v>264701.37</v>
      </c>
      <c r="H95" s="17"/>
    </row>
    <row r="96" spans="1:8" customFormat="1" ht="15" customHeight="1" x14ac:dyDescent="0.25">
      <c r="A96" s="38">
        <v>127819018</v>
      </c>
      <c r="B96" s="39" t="s">
        <v>93</v>
      </c>
      <c r="C96" s="40">
        <v>137935.21</v>
      </c>
      <c r="D96" s="40">
        <v>30323.08</v>
      </c>
      <c r="E96" s="41">
        <v>33451.300000000003</v>
      </c>
      <c r="F96" s="40">
        <v>-3128.22</v>
      </c>
      <c r="G96" s="40">
        <v>134806.99</v>
      </c>
      <c r="H96" s="17"/>
    </row>
    <row r="97" spans="1:8" customFormat="1" ht="15" customHeight="1" x14ac:dyDescent="0.25">
      <c r="A97" s="38">
        <v>127819000000000</v>
      </c>
      <c r="B97" s="39" t="s">
        <v>94</v>
      </c>
      <c r="C97" s="40">
        <v>137935.21</v>
      </c>
      <c r="D97" s="40">
        <v>30323.08</v>
      </c>
      <c r="E97" s="41">
        <v>33451.300000000003</v>
      </c>
      <c r="F97" s="40">
        <v>-3128.22</v>
      </c>
      <c r="G97" s="40">
        <v>134806.99</v>
      </c>
      <c r="H97" s="17"/>
    </row>
    <row r="98" spans="1:8" customFormat="1" ht="15" customHeight="1" x14ac:dyDescent="0.25">
      <c r="A98" s="38">
        <v>127819019</v>
      </c>
      <c r="B98" s="39" t="s">
        <v>60</v>
      </c>
      <c r="C98" s="40">
        <v>-129496.92</v>
      </c>
      <c r="D98" s="40">
        <v>3930.24</v>
      </c>
      <c r="E98" s="41">
        <v>1965.12</v>
      </c>
      <c r="F98" s="40">
        <v>1965.12</v>
      </c>
      <c r="G98" s="40">
        <v>-127531.8</v>
      </c>
      <c r="H98" s="17"/>
    </row>
    <row r="99" spans="1:8" customFormat="1" ht="15" customHeight="1" x14ac:dyDescent="0.25">
      <c r="A99" s="38">
        <v>127819000000000</v>
      </c>
      <c r="B99" s="39" t="s">
        <v>95</v>
      </c>
      <c r="C99" s="40">
        <v>-129496.92</v>
      </c>
      <c r="D99" s="40">
        <v>3930.24</v>
      </c>
      <c r="E99" s="41">
        <v>1965.12</v>
      </c>
      <c r="F99" s="40">
        <v>1965.12</v>
      </c>
      <c r="G99" s="40">
        <v>-127531.8</v>
      </c>
      <c r="H99" s="17"/>
    </row>
    <row r="100" spans="1:8" customFormat="1" ht="15" customHeight="1" x14ac:dyDescent="0.25">
      <c r="A100" s="38">
        <v>128</v>
      </c>
      <c r="B100" s="39" t="s">
        <v>96</v>
      </c>
      <c r="C100" s="40">
        <v>41093.49</v>
      </c>
      <c r="D100" s="40">
        <v>609274.07999999996</v>
      </c>
      <c r="E100" s="41">
        <v>19921.02</v>
      </c>
      <c r="F100" s="40">
        <v>589353.06000000006</v>
      </c>
      <c r="G100" s="40">
        <v>630446.55000000005</v>
      </c>
      <c r="H100" s="17"/>
    </row>
    <row r="101" spans="1:8" customFormat="1" ht="15" customHeight="1" x14ac:dyDescent="0.25">
      <c r="A101" s="38">
        <v>1281</v>
      </c>
      <c r="B101" s="39" t="s">
        <v>97</v>
      </c>
      <c r="C101" s="40">
        <v>41093.49</v>
      </c>
      <c r="D101" s="40">
        <v>609274.07999999996</v>
      </c>
      <c r="E101" s="41">
        <v>19921.02</v>
      </c>
      <c r="F101" s="40">
        <v>589353.06000000006</v>
      </c>
      <c r="G101" s="40">
        <v>630446.55000000005</v>
      </c>
      <c r="H101" s="17"/>
    </row>
    <row r="102" spans="1:8" customFormat="1" ht="15" customHeight="1" x14ac:dyDescent="0.25">
      <c r="A102" s="38">
        <v>12811</v>
      </c>
      <c r="B102" s="39" t="s">
        <v>13</v>
      </c>
      <c r="C102" s="40">
        <v>41093.49</v>
      </c>
      <c r="D102" s="40">
        <v>609274.07999999996</v>
      </c>
      <c r="E102" s="41">
        <v>19921.02</v>
      </c>
      <c r="F102" s="40">
        <v>589353.06000000006</v>
      </c>
      <c r="G102" s="40">
        <v>630446.55000000005</v>
      </c>
      <c r="H102" s="17"/>
    </row>
    <row r="103" spans="1:8" customFormat="1" ht="15" customHeight="1" x14ac:dyDescent="0.25">
      <c r="A103" s="38">
        <v>128119</v>
      </c>
      <c r="B103" s="39" t="s">
        <v>13</v>
      </c>
      <c r="C103" s="40">
        <v>41093.49</v>
      </c>
      <c r="D103" s="40">
        <v>609274.07999999996</v>
      </c>
      <c r="E103" s="41">
        <v>19921.02</v>
      </c>
      <c r="F103" s="40">
        <v>589353.06000000006</v>
      </c>
      <c r="G103" s="40">
        <v>630446.55000000005</v>
      </c>
      <c r="H103" s="17"/>
    </row>
    <row r="104" spans="1:8" customFormat="1" ht="15" customHeight="1" x14ac:dyDescent="0.25">
      <c r="A104" s="38">
        <v>12811901</v>
      </c>
      <c r="B104" s="39" t="s">
        <v>97</v>
      </c>
      <c r="C104" s="40">
        <v>41093.49</v>
      </c>
      <c r="D104" s="40">
        <v>609274.07999999996</v>
      </c>
      <c r="E104" s="41">
        <v>19921.02</v>
      </c>
      <c r="F104" s="40">
        <v>589353.06000000006</v>
      </c>
      <c r="G104" s="40">
        <v>630446.55000000005</v>
      </c>
      <c r="H104" s="17"/>
    </row>
    <row r="105" spans="1:8" customFormat="1" ht="15" customHeight="1" x14ac:dyDescent="0.25">
      <c r="A105" s="38">
        <v>128119011</v>
      </c>
      <c r="B105" s="39" t="s">
        <v>97</v>
      </c>
      <c r="C105" s="40">
        <v>41093.49</v>
      </c>
      <c r="D105" s="40">
        <v>609274.07999999996</v>
      </c>
      <c r="E105" s="41">
        <v>19921.02</v>
      </c>
      <c r="F105" s="40">
        <v>589353.06000000006</v>
      </c>
      <c r="G105" s="40">
        <v>630446.55000000005</v>
      </c>
      <c r="H105" s="17"/>
    </row>
    <row r="106" spans="1:8" customFormat="1" ht="15" customHeight="1" x14ac:dyDescent="0.25">
      <c r="A106" s="38">
        <v>128119000000000</v>
      </c>
      <c r="B106" s="39" t="s">
        <v>98</v>
      </c>
      <c r="C106" s="40">
        <v>41093.49</v>
      </c>
      <c r="D106" s="40">
        <v>609274.07999999996</v>
      </c>
      <c r="E106" s="41">
        <v>19921.02</v>
      </c>
      <c r="F106" s="40">
        <v>589353.06000000006</v>
      </c>
      <c r="G106" s="40">
        <v>630446.55000000005</v>
      </c>
      <c r="H106" s="17"/>
    </row>
    <row r="107" spans="1:8" customFormat="1" ht="15" customHeight="1" x14ac:dyDescent="0.25">
      <c r="A107" s="38">
        <v>13</v>
      </c>
      <c r="B107" s="39" t="s">
        <v>99</v>
      </c>
      <c r="C107" s="40">
        <v>74800908.969999999</v>
      </c>
      <c r="D107" s="40">
        <v>30660762.800000001</v>
      </c>
      <c r="E107" s="41">
        <v>29764536.640000001</v>
      </c>
      <c r="F107" s="40">
        <v>896226.16</v>
      </c>
      <c r="G107" s="40">
        <v>75697135.129999995</v>
      </c>
      <c r="H107" s="17"/>
    </row>
    <row r="108" spans="1:8" customFormat="1" ht="15" customHeight="1" x14ac:dyDescent="0.25">
      <c r="A108" s="38">
        <v>131</v>
      </c>
      <c r="B108" s="39" t="s">
        <v>100</v>
      </c>
      <c r="C108" s="40">
        <v>73602697.079999998</v>
      </c>
      <c r="D108" s="40">
        <v>30660762.800000001</v>
      </c>
      <c r="E108" s="41">
        <v>29729251.489999998</v>
      </c>
      <c r="F108" s="40">
        <v>931511.31</v>
      </c>
      <c r="G108" s="40">
        <v>74534208.390000001</v>
      </c>
      <c r="H108" s="17"/>
    </row>
    <row r="109" spans="1:8" customFormat="1" ht="15" customHeight="1" x14ac:dyDescent="0.25">
      <c r="A109" s="38">
        <v>1311</v>
      </c>
      <c r="B109" s="39" t="s">
        <v>101</v>
      </c>
      <c r="C109" s="40">
        <v>15008514.42</v>
      </c>
      <c r="D109" s="40">
        <v>476957.14</v>
      </c>
      <c r="E109" s="41">
        <v>238478.57</v>
      </c>
      <c r="F109" s="40">
        <v>238478.57</v>
      </c>
      <c r="G109" s="40">
        <v>15246992.99</v>
      </c>
      <c r="H109" s="17"/>
    </row>
    <row r="110" spans="1:8" customFormat="1" ht="15" customHeight="1" x14ac:dyDescent="0.25">
      <c r="A110" s="38">
        <v>13112</v>
      </c>
      <c r="B110" s="39" t="s">
        <v>102</v>
      </c>
      <c r="C110" s="40">
        <v>15008514.42</v>
      </c>
      <c r="D110" s="40">
        <v>476957.14</v>
      </c>
      <c r="E110" s="41">
        <v>238478.57</v>
      </c>
      <c r="F110" s="40">
        <v>238478.57</v>
      </c>
      <c r="G110" s="40">
        <v>15246992.99</v>
      </c>
      <c r="H110" s="17"/>
    </row>
    <row r="111" spans="1:8" customFormat="1" ht="15" customHeight="1" x14ac:dyDescent="0.25">
      <c r="A111" s="38">
        <v>131129</v>
      </c>
      <c r="B111" s="39" t="s">
        <v>48</v>
      </c>
      <c r="C111" s="40">
        <v>15008514.42</v>
      </c>
      <c r="D111" s="40">
        <v>476957.14</v>
      </c>
      <c r="E111" s="41">
        <v>238478.57</v>
      </c>
      <c r="F111" s="40">
        <v>238478.57</v>
      </c>
      <c r="G111" s="40">
        <v>15246992.99</v>
      </c>
      <c r="H111" s="17"/>
    </row>
    <row r="112" spans="1:8" customFormat="1" ht="15" customHeight="1" x14ac:dyDescent="0.25">
      <c r="A112" s="38">
        <v>131129000000000</v>
      </c>
      <c r="B112" s="39" t="s">
        <v>103</v>
      </c>
      <c r="C112" s="40">
        <v>14808561.35</v>
      </c>
      <c r="D112" s="40">
        <v>219565.5</v>
      </c>
      <c r="E112" s="41">
        <v>109782.75</v>
      </c>
      <c r="F112" s="40">
        <v>109782.75</v>
      </c>
      <c r="G112" s="40">
        <v>14918344.1</v>
      </c>
      <c r="H112" s="17"/>
    </row>
    <row r="113" spans="1:8" customFormat="1" ht="15" customHeight="1" x14ac:dyDescent="0.25">
      <c r="A113" s="38">
        <v>131129000000000</v>
      </c>
      <c r="B113" s="39" t="s">
        <v>104</v>
      </c>
      <c r="C113" s="40">
        <v>199953.07</v>
      </c>
      <c r="D113" s="40">
        <v>257391.64</v>
      </c>
      <c r="E113" s="41">
        <v>128695.82</v>
      </c>
      <c r="F113" s="40">
        <v>128695.82</v>
      </c>
      <c r="G113" s="40">
        <v>328648.89</v>
      </c>
      <c r="H113" s="17"/>
    </row>
    <row r="114" spans="1:8" customFormat="1" ht="15" customHeight="1" x14ac:dyDescent="0.25">
      <c r="A114" s="38">
        <v>1312</v>
      </c>
      <c r="B114" s="39" t="s">
        <v>44</v>
      </c>
      <c r="C114" s="40">
        <v>45390941.07</v>
      </c>
      <c r="D114" s="40">
        <v>1468536.5</v>
      </c>
      <c r="E114" s="41">
        <v>734268.25</v>
      </c>
      <c r="F114" s="40">
        <v>734268.25</v>
      </c>
      <c r="G114" s="40">
        <v>46125209.32</v>
      </c>
      <c r="H114" s="17"/>
    </row>
    <row r="115" spans="1:8" customFormat="1" ht="15" customHeight="1" x14ac:dyDescent="0.25">
      <c r="A115" s="38">
        <v>13122</v>
      </c>
      <c r="B115" s="39" t="s">
        <v>102</v>
      </c>
      <c r="C115" s="40">
        <v>45390941.07</v>
      </c>
      <c r="D115" s="40">
        <v>1468536.5</v>
      </c>
      <c r="E115" s="41">
        <v>734268.25</v>
      </c>
      <c r="F115" s="40">
        <v>734268.25</v>
      </c>
      <c r="G115" s="40">
        <v>46125209.32</v>
      </c>
      <c r="H115" s="17"/>
    </row>
    <row r="116" spans="1:8" customFormat="1" ht="15" customHeight="1" x14ac:dyDescent="0.25">
      <c r="A116" s="38">
        <v>131229</v>
      </c>
      <c r="B116" s="39" t="s">
        <v>102</v>
      </c>
      <c r="C116" s="40">
        <v>45390941.07</v>
      </c>
      <c r="D116" s="40">
        <v>1468536.5</v>
      </c>
      <c r="E116" s="41">
        <v>734268.25</v>
      </c>
      <c r="F116" s="40">
        <v>734268.25</v>
      </c>
      <c r="G116" s="40">
        <v>46125209.32</v>
      </c>
      <c r="H116" s="17"/>
    </row>
    <row r="117" spans="1:8" customFormat="1" ht="15" customHeight="1" x14ac:dyDescent="0.25">
      <c r="A117" s="38">
        <v>13122901</v>
      </c>
      <c r="B117" s="39" t="s">
        <v>49</v>
      </c>
      <c r="C117" s="40">
        <v>45390941.07</v>
      </c>
      <c r="D117" s="40">
        <v>1468536.5</v>
      </c>
      <c r="E117" s="41">
        <v>734268.25</v>
      </c>
      <c r="F117" s="40">
        <v>734268.25</v>
      </c>
      <c r="G117" s="40">
        <v>46125209.32</v>
      </c>
      <c r="H117" s="17"/>
    </row>
    <row r="118" spans="1:8" customFormat="1" ht="15" customHeight="1" x14ac:dyDescent="0.25">
      <c r="A118" s="38">
        <v>131229011</v>
      </c>
      <c r="B118" s="39" t="s">
        <v>41</v>
      </c>
      <c r="C118" s="40">
        <v>43413805.340000004</v>
      </c>
      <c r="D118" s="40">
        <v>726493.72</v>
      </c>
      <c r="E118" s="41">
        <v>363246.86</v>
      </c>
      <c r="F118" s="40">
        <v>363246.86</v>
      </c>
      <c r="G118" s="40">
        <v>43777052.200000003</v>
      </c>
      <c r="H118" s="17"/>
    </row>
    <row r="119" spans="1:8" customFormat="1" ht="15" customHeight="1" x14ac:dyDescent="0.25">
      <c r="A119" s="38">
        <v>131229000000000</v>
      </c>
      <c r="B119" s="39" t="s">
        <v>103</v>
      </c>
      <c r="C119" s="40">
        <v>43413805.340000004</v>
      </c>
      <c r="D119" s="40">
        <v>726493.72</v>
      </c>
      <c r="E119" s="41">
        <v>363246.86</v>
      </c>
      <c r="F119" s="40">
        <v>363246.86</v>
      </c>
      <c r="G119" s="40">
        <v>43777052.200000003</v>
      </c>
      <c r="H119" s="17"/>
    </row>
    <row r="120" spans="1:8" customFormat="1" ht="15" customHeight="1" x14ac:dyDescent="0.25">
      <c r="A120" s="38">
        <v>131229012</v>
      </c>
      <c r="B120" s="39" t="s">
        <v>43</v>
      </c>
      <c r="C120" s="40">
        <v>1977135.73</v>
      </c>
      <c r="D120" s="40">
        <v>742042.78</v>
      </c>
      <c r="E120" s="41">
        <v>371021.39</v>
      </c>
      <c r="F120" s="40">
        <v>371021.39</v>
      </c>
      <c r="G120" s="40">
        <v>2348157.12</v>
      </c>
      <c r="H120" s="17"/>
    </row>
    <row r="121" spans="1:8" customFormat="1" ht="15" customHeight="1" x14ac:dyDescent="0.25">
      <c r="A121" s="38">
        <v>131229000000000</v>
      </c>
      <c r="B121" s="39" t="s">
        <v>104</v>
      </c>
      <c r="C121" s="40">
        <v>1977135.73</v>
      </c>
      <c r="D121" s="40">
        <v>742042.78</v>
      </c>
      <c r="E121" s="41">
        <v>371021.39</v>
      </c>
      <c r="F121" s="40">
        <v>371021.39</v>
      </c>
      <c r="G121" s="40">
        <v>2348157.12</v>
      </c>
      <c r="H121" s="17"/>
    </row>
    <row r="122" spans="1:8" customFormat="1" ht="15" customHeight="1" x14ac:dyDescent="0.25">
      <c r="A122" s="38">
        <v>1316</v>
      </c>
      <c r="B122" s="39" t="s">
        <v>105</v>
      </c>
      <c r="C122" s="40">
        <v>13154795.4</v>
      </c>
      <c r="D122" s="40">
        <v>28577662.739999998</v>
      </c>
      <c r="E122" s="41">
        <v>28619444.760000002</v>
      </c>
      <c r="F122" s="40">
        <v>-41782.019999999997</v>
      </c>
      <c r="G122" s="40">
        <v>13113013.380000001</v>
      </c>
      <c r="H122" s="17"/>
    </row>
    <row r="123" spans="1:8" customFormat="1" ht="15" customHeight="1" x14ac:dyDescent="0.25">
      <c r="A123" s="38">
        <v>13161</v>
      </c>
      <c r="B123" s="39" t="s">
        <v>106</v>
      </c>
      <c r="C123" s="40">
        <v>13154795.4</v>
      </c>
      <c r="D123" s="40">
        <v>28577662.739999998</v>
      </c>
      <c r="E123" s="41">
        <v>28619444.760000002</v>
      </c>
      <c r="F123" s="40">
        <v>-41782.019999999997</v>
      </c>
      <c r="G123" s="40">
        <v>13113013.380000001</v>
      </c>
      <c r="H123" s="17"/>
    </row>
    <row r="124" spans="1:8" customFormat="1" ht="15" customHeight="1" x14ac:dyDescent="0.25">
      <c r="A124" s="38">
        <v>131618</v>
      </c>
      <c r="B124" s="39" t="s">
        <v>107</v>
      </c>
      <c r="C124" s="40">
        <v>5557485.9199999999</v>
      </c>
      <c r="D124" s="40">
        <v>5477355.6500000004</v>
      </c>
      <c r="E124" s="41">
        <v>5557485.9199999999</v>
      </c>
      <c r="F124" s="40">
        <v>-80130.27</v>
      </c>
      <c r="G124" s="40">
        <v>5477355.6500000004</v>
      </c>
      <c r="H124" s="17"/>
    </row>
    <row r="125" spans="1:8" customFormat="1" ht="15" customHeight="1" x14ac:dyDescent="0.25">
      <c r="A125" s="38">
        <v>13161801</v>
      </c>
      <c r="B125" s="39" t="s">
        <v>107</v>
      </c>
      <c r="C125" s="40">
        <v>5557485.9199999999</v>
      </c>
      <c r="D125" s="40">
        <v>5477355.6500000004</v>
      </c>
      <c r="E125" s="41">
        <v>5557485.9199999999</v>
      </c>
      <c r="F125" s="40">
        <v>-80130.27</v>
      </c>
      <c r="G125" s="40">
        <v>5477355.6500000004</v>
      </c>
      <c r="H125" s="17"/>
    </row>
    <row r="126" spans="1:8" customFormat="1" ht="15" customHeight="1" x14ac:dyDescent="0.25">
      <c r="A126" s="38">
        <v>131618011</v>
      </c>
      <c r="B126" s="39" t="s">
        <v>108</v>
      </c>
      <c r="C126" s="40">
        <v>4086386.71</v>
      </c>
      <c r="D126" s="40">
        <v>4027467.39</v>
      </c>
      <c r="E126" s="41">
        <v>4086386.71</v>
      </c>
      <c r="F126" s="40">
        <v>-58919.32</v>
      </c>
      <c r="G126" s="40">
        <v>4027467.39</v>
      </c>
      <c r="H126" s="17"/>
    </row>
    <row r="127" spans="1:8" customFormat="1" ht="15" customHeight="1" x14ac:dyDescent="0.25">
      <c r="A127" s="38">
        <v>131618000000000</v>
      </c>
      <c r="B127" s="39" t="s">
        <v>109</v>
      </c>
      <c r="C127" s="40">
        <v>4086386.71</v>
      </c>
      <c r="D127" s="40">
        <v>4027467.39</v>
      </c>
      <c r="E127" s="41">
        <v>4086386.71</v>
      </c>
      <c r="F127" s="40">
        <v>-58919.32</v>
      </c>
      <c r="G127" s="40">
        <v>4027467.39</v>
      </c>
      <c r="H127" s="17"/>
    </row>
    <row r="128" spans="1:8" customFormat="1" ht="15" customHeight="1" x14ac:dyDescent="0.25">
      <c r="A128" s="38">
        <v>131618012</v>
      </c>
      <c r="B128" s="39" t="s">
        <v>110</v>
      </c>
      <c r="C128" s="40">
        <v>1471099.21</v>
      </c>
      <c r="D128" s="40">
        <v>1449888.26</v>
      </c>
      <c r="E128" s="41">
        <v>1471099.21</v>
      </c>
      <c r="F128" s="40">
        <v>-21210.95</v>
      </c>
      <c r="G128" s="40">
        <v>1449888.26</v>
      </c>
      <c r="H128" s="17"/>
    </row>
    <row r="129" spans="1:8" customFormat="1" ht="15" customHeight="1" x14ac:dyDescent="0.25">
      <c r="A129" s="38">
        <v>131618000000000</v>
      </c>
      <c r="B129" s="39" t="s">
        <v>111</v>
      </c>
      <c r="C129" s="40">
        <v>1471099.21</v>
      </c>
      <c r="D129" s="40">
        <v>1449888.26</v>
      </c>
      <c r="E129" s="41">
        <v>1471099.21</v>
      </c>
      <c r="F129" s="40">
        <v>-21210.95</v>
      </c>
      <c r="G129" s="40">
        <v>1449888.26</v>
      </c>
      <c r="H129" s="17"/>
    </row>
    <row r="130" spans="1:8" customFormat="1" ht="15" customHeight="1" x14ac:dyDescent="0.25">
      <c r="A130" s="38">
        <v>131619</v>
      </c>
      <c r="B130" s="39" t="s">
        <v>106</v>
      </c>
      <c r="C130" s="40">
        <v>7597309.4800000004</v>
      </c>
      <c r="D130" s="40">
        <v>23100307.09</v>
      </c>
      <c r="E130" s="41">
        <v>23061958.84</v>
      </c>
      <c r="F130" s="40">
        <v>38348.25</v>
      </c>
      <c r="G130" s="40">
        <v>7635657.7300000004</v>
      </c>
      <c r="H130" s="17"/>
    </row>
    <row r="131" spans="1:8" customFormat="1" ht="15" customHeight="1" x14ac:dyDescent="0.25">
      <c r="A131" s="38">
        <v>13161901</v>
      </c>
      <c r="B131" s="39" t="s">
        <v>112</v>
      </c>
      <c r="C131" s="40">
        <v>7597309.4800000004</v>
      </c>
      <c r="D131" s="40">
        <v>23100307.09</v>
      </c>
      <c r="E131" s="41">
        <v>23061958.84</v>
      </c>
      <c r="F131" s="40">
        <v>38348.25</v>
      </c>
      <c r="G131" s="40">
        <v>7635657.7300000004</v>
      </c>
      <c r="H131" s="17"/>
    </row>
    <row r="132" spans="1:8" customFormat="1" ht="15" customHeight="1" x14ac:dyDescent="0.25">
      <c r="A132" s="38">
        <v>131619011</v>
      </c>
      <c r="B132" s="39" t="s">
        <v>113</v>
      </c>
      <c r="C132" s="40">
        <v>5586256.9699999997</v>
      </c>
      <c r="D132" s="40">
        <v>16985519.93</v>
      </c>
      <c r="E132" s="41">
        <v>16957322.690000001</v>
      </c>
      <c r="F132" s="40">
        <v>28197.24</v>
      </c>
      <c r="G132" s="40">
        <v>5614454.21</v>
      </c>
      <c r="H132" s="17"/>
    </row>
    <row r="133" spans="1:8" customFormat="1" ht="15" customHeight="1" x14ac:dyDescent="0.25">
      <c r="A133" s="42">
        <v>131619000000000</v>
      </c>
      <c r="B133" s="43" t="s">
        <v>114</v>
      </c>
      <c r="C133" s="44">
        <v>5586256.9699999997</v>
      </c>
      <c r="D133" s="44">
        <v>16985519.93</v>
      </c>
      <c r="E133" s="45">
        <v>16957322.690000001</v>
      </c>
      <c r="F133" s="44">
        <v>28197.24</v>
      </c>
      <c r="G133" s="44">
        <v>5614454.21</v>
      </c>
      <c r="H133" s="17"/>
    </row>
    <row r="134" spans="1:8" customFormat="1" ht="15" customHeight="1" x14ac:dyDescent="0.25">
      <c r="A134" s="38">
        <v>131619012</v>
      </c>
      <c r="B134" s="39" t="s">
        <v>115</v>
      </c>
      <c r="C134" s="40">
        <v>2011052.51</v>
      </c>
      <c r="D134" s="40">
        <v>6114787.1600000001</v>
      </c>
      <c r="E134" s="41">
        <v>6104636.1500000004</v>
      </c>
      <c r="F134" s="40">
        <v>10151.01</v>
      </c>
      <c r="G134" s="40">
        <v>2021203.52</v>
      </c>
      <c r="H134" s="17"/>
    </row>
    <row r="135" spans="1:8" customFormat="1" ht="15" customHeight="1" x14ac:dyDescent="0.25">
      <c r="A135" s="42">
        <v>131619000000000</v>
      </c>
      <c r="B135" s="43" t="s">
        <v>116</v>
      </c>
      <c r="C135" s="44">
        <v>2011052.51</v>
      </c>
      <c r="D135" s="44">
        <v>6114787.1600000001</v>
      </c>
      <c r="E135" s="45">
        <v>6104636.1500000004</v>
      </c>
      <c r="F135" s="44">
        <v>10151.01</v>
      </c>
      <c r="G135" s="44">
        <v>2021203.52</v>
      </c>
      <c r="H135" s="17"/>
    </row>
    <row r="136" spans="1:8" customFormat="1" ht="15" customHeight="1" x14ac:dyDescent="0.25">
      <c r="A136" s="38">
        <v>1317</v>
      </c>
      <c r="B136" s="39" t="s">
        <v>117</v>
      </c>
      <c r="C136" s="40">
        <v>46200</v>
      </c>
      <c r="D136" s="40">
        <v>0</v>
      </c>
      <c r="E136" s="41">
        <v>0</v>
      </c>
      <c r="F136" s="40">
        <v>0</v>
      </c>
      <c r="G136" s="40">
        <v>46200</v>
      </c>
      <c r="H136" s="17"/>
    </row>
    <row r="137" spans="1:8" customFormat="1" ht="15" customHeight="1" x14ac:dyDescent="0.25">
      <c r="A137" s="38">
        <v>13171</v>
      </c>
      <c r="B137" s="39" t="s">
        <v>117</v>
      </c>
      <c r="C137" s="40">
        <v>46200</v>
      </c>
      <c r="D137" s="40">
        <v>0</v>
      </c>
      <c r="E137" s="41">
        <v>0</v>
      </c>
      <c r="F137" s="40">
        <v>0</v>
      </c>
      <c r="G137" s="40">
        <v>46200</v>
      </c>
      <c r="H137" s="17"/>
    </row>
    <row r="138" spans="1:8" customFormat="1" ht="15" customHeight="1" x14ac:dyDescent="0.25">
      <c r="A138" s="38">
        <v>131719</v>
      </c>
      <c r="B138" s="39" t="s">
        <v>117</v>
      </c>
      <c r="C138" s="40">
        <v>46200</v>
      </c>
      <c r="D138" s="40">
        <v>0</v>
      </c>
      <c r="E138" s="41">
        <v>0</v>
      </c>
      <c r="F138" s="40">
        <v>0</v>
      </c>
      <c r="G138" s="40">
        <v>46200</v>
      </c>
      <c r="H138" s="17"/>
    </row>
    <row r="139" spans="1:8" customFormat="1" ht="15" customHeight="1" x14ac:dyDescent="0.25">
      <c r="A139" s="38">
        <v>13171901</v>
      </c>
      <c r="B139" s="39" t="s">
        <v>117</v>
      </c>
      <c r="C139" s="40">
        <v>46200</v>
      </c>
      <c r="D139" s="40">
        <v>0</v>
      </c>
      <c r="E139" s="41">
        <v>0</v>
      </c>
      <c r="F139" s="40">
        <v>0</v>
      </c>
      <c r="G139" s="40">
        <v>46200</v>
      </c>
      <c r="H139" s="17"/>
    </row>
    <row r="140" spans="1:8" customFormat="1" ht="15" customHeight="1" x14ac:dyDescent="0.25">
      <c r="A140" s="38">
        <v>131719013</v>
      </c>
      <c r="B140" s="39" t="s">
        <v>118</v>
      </c>
      <c r="C140" s="40">
        <v>46200</v>
      </c>
      <c r="D140" s="40">
        <v>0</v>
      </c>
      <c r="E140" s="41">
        <v>0</v>
      </c>
      <c r="F140" s="40">
        <v>0</v>
      </c>
      <c r="G140" s="40">
        <v>46200</v>
      </c>
      <c r="H140" s="17"/>
    </row>
    <row r="141" spans="1:8" customFormat="1" ht="15" customHeight="1" x14ac:dyDescent="0.25">
      <c r="A141" s="38">
        <v>131719000000000</v>
      </c>
      <c r="B141" s="39" t="s">
        <v>119</v>
      </c>
      <c r="C141" s="40">
        <v>46200</v>
      </c>
      <c r="D141" s="40">
        <v>0</v>
      </c>
      <c r="E141" s="41">
        <v>0</v>
      </c>
      <c r="F141" s="40">
        <v>0</v>
      </c>
      <c r="G141" s="40">
        <v>46200</v>
      </c>
      <c r="H141" s="17"/>
    </row>
    <row r="142" spans="1:8" customFormat="1" ht="15" customHeight="1" x14ac:dyDescent="0.25">
      <c r="A142" s="38">
        <v>1318</v>
      </c>
      <c r="B142" s="39" t="s">
        <v>492</v>
      </c>
      <c r="C142" s="40">
        <v>2246.19</v>
      </c>
      <c r="D142" s="40">
        <v>137606.42000000001</v>
      </c>
      <c r="E142" s="41">
        <v>137059.91</v>
      </c>
      <c r="F142" s="40">
        <v>546.51</v>
      </c>
      <c r="G142" s="40">
        <v>2792.7</v>
      </c>
      <c r="H142" s="17"/>
    </row>
    <row r="143" spans="1:8" customFormat="1" ht="15" customHeight="1" x14ac:dyDescent="0.25">
      <c r="A143" s="38">
        <v>13181</v>
      </c>
      <c r="B143" s="39" t="s">
        <v>493</v>
      </c>
      <c r="C143" s="40">
        <v>2246.19</v>
      </c>
      <c r="D143" s="40">
        <v>137606.42000000001</v>
      </c>
      <c r="E143" s="41">
        <v>137059.91</v>
      </c>
      <c r="F143" s="40">
        <v>546.51</v>
      </c>
      <c r="G143" s="40">
        <v>2792.7</v>
      </c>
      <c r="H143" s="17"/>
    </row>
    <row r="144" spans="1:8" customFormat="1" ht="15" customHeight="1" x14ac:dyDescent="0.25">
      <c r="A144" s="38">
        <v>131819</v>
      </c>
      <c r="B144" s="39" t="s">
        <v>493</v>
      </c>
      <c r="C144" s="40">
        <v>2246.19</v>
      </c>
      <c r="D144" s="40">
        <v>137606.42000000001</v>
      </c>
      <c r="E144" s="41">
        <v>137059.91</v>
      </c>
      <c r="F144" s="40">
        <v>546.51</v>
      </c>
      <c r="G144" s="40">
        <v>2792.7</v>
      </c>
      <c r="H144" s="17"/>
    </row>
    <row r="145" spans="1:8" customFormat="1" ht="15" customHeight="1" x14ac:dyDescent="0.25">
      <c r="A145" s="38">
        <v>13181901</v>
      </c>
      <c r="B145" s="39" t="s">
        <v>492</v>
      </c>
      <c r="C145" s="40">
        <v>2246.19</v>
      </c>
      <c r="D145" s="40">
        <v>137606.42000000001</v>
      </c>
      <c r="E145" s="41">
        <v>137059.91</v>
      </c>
      <c r="F145" s="40">
        <v>546.51</v>
      </c>
      <c r="G145" s="40">
        <v>2792.7</v>
      </c>
      <c r="H145" s="17"/>
    </row>
    <row r="146" spans="1:8" customFormat="1" ht="15" customHeight="1" x14ac:dyDescent="0.25">
      <c r="A146" s="38">
        <v>131819011</v>
      </c>
      <c r="B146" s="39" t="s">
        <v>492</v>
      </c>
      <c r="C146" s="40">
        <v>2246.19</v>
      </c>
      <c r="D146" s="40">
        <v>137606.42000000001</v>
      </c>
      <c r="E146" s="41">
        <v>137059.91</v>
      </c>
      <c r="F146" s="40">
        <v>546.51</v>
      </c>
      <c r="G146" s="40">
        <v>2792.7</v>
      </c>
      <c r="H146" s="17"/>
    </row>
    <row r="147" spans="1:8" customFormat="1" ht="15" customHeight="1" x14ac:dyDescent="0.25">
      <c r="A147" s="38">
        <v>131819000000000</v>
      </c>
      <c r="B147" s="39" t="s">
        <v>494</v>
      </c>
      <c r="C147" s="40">
        <v>2246.19</v>
      </c>
      <c r="D147" s="40">
        <v>137606.42000000001</v>
      </c>
      <c r="E147" s="41">
        <v>137059.91</v>
      </c>
      <c r="F147" s="40">
        <v>546.51</v>
      </c>
      <c r="G147" s="40">
        <v>2792.7</v>
      </c>
      <c r="H147" s="17"/>
    </row>
    <row r="148" spans="1:8" customFormat="1" ht="15" customHeight="1" x14ac:dyDescent="0.25">
      <c r="A148" s="38">
        <v>133</v>
      </c>
      <c r="B148" s="39" t="s">
        <v>120</v>
      </c>
      <c r="C148" s="40">
        <v>59411.06</v>
      </c>
      <c r="D148" s="40">
        <v>0</v>
      </c>
      <c r="E148" s="41">
        <v>2892.95</v>
      </c>
      <c r="F148" s="40">
        <v>-2892.95</v>
      </c>
      <c r="G148" s="40">
        <v>56518.11</v>
      </c>
      <c r="H148" s="17"/>
    </row>
    <row r="149" spans="1:8" customFormat="1" ht="15" customHeight="1" x14ac:dyDescent="0.25">
      <c r="A149" s="38">
        <v>1332</v>
      </c>
      <c r="B149" s="39" t="s">
        <v>121</v>
      </c>
      <c r="C149" s="40">
        <v>59411.06</v>
      </c>
      <c r="D149" s="40">
        <v>0</v>
      </c>
      <c r="E149" s="41">
        <v>2892.95</v>
      </c>
      <c r="F149" s="40">
        <v>-2892.95</v>
      </c>
      <c r="G149" s="40">
        <v>56518.11</v>
      </c>
      <c r="H149" s="17"/>
    </row>
    <row r="150" spans="1:8" customFormat="1" ht="15" customHeight="1" x14ac:dyDescent="0.25">
      <c r="A150" s="38">
        <v>13321</v>
      </c>
      <c r="B150" s="39" t="s">
        <v>122</v>
      </c>
      <c r="C150" s="40">
        <v>21287.25</v>
      </c>
      <c r="D150" s="40">
        <v>0</v>
      </c>
      <c r="E150" s="41">
        <v>796.48</v>
      </c>
      <c r="F150" s="40">
        <v>-796.48</v>
      </c>
      <c r="G150" s="40">
        <v>20490.77</v>
      </c>
      <c r="H150" s="17"/>
    </row>
    <row r="151" spans="1:8" customFormat="1" ht="15" customHeight="1" x14ac:dyDescent="0.25">
      <c r="A151" s="38">
        <v>133219</v>
      </c>
      <c r="B151" s="39" t="s">
        <v>122</v>
      </c>
      <c r="C151" s="40">
        <v>21287.25</v>
      </c>
      <c r="D151" s="40">
        <v>0</v>
      </c>
      <c r="E151" s="41">
        <v>796.48</v>
      </c>
      <c r="F151" s="40">
        <v>-796.48</v>
      </c>
      <c r="G151" s="40">
        <v>20490.77</v>
      </c>
      <c r="H151" s="17"/>
    </row>
    <row r="152" spans="1:8" customFormat="1" ht="15" customHeight="1" x14ac:dyDescent="0.25">
      <c r="A152" s="38">
        <v>13321901</v>
      </c>
      <c r="B152" s="39" t="s">
        <v>123</v>
      </c>
      <c r="C152" s="40">
        <v>95578.6</v>
      </c>
      <c r="D152" s="40">
        <v>0</v>
      </c>
      <c r="E152" s="41">
        <v>0</v>
      </c>
      <c r="F152" s="40">
        <v>0</v>
      </c>
      <c r="G152" s="40">
        <v>95578.6</v>
      </c>
      <c r="H152" s="17"/>
    </row>
    <row r="153" spans="1:8" customFormat="1" ht="15" customHeight="1" x14ac:dyDescent="0.25">
      <c r="A153" s="38">
        <v>133219012</v>
      </c>
      <c r="B153" s="39" t="s">
        <v>124</v>
      </c>
      <c r="C153" s="40">
        <v>95578.6</v>
      </c>
      <c r="D153" s="40">
        <v>0</v>
      </c>
      <c r="E153" s="41">
        <v>0</v>
      </c>
      <c r="F153" s="40">
        <v>0</v>
      </c>
      <c r="G153" s="40">
        <v>95578.6</v>
      </c>
      <c r="H153" s="17"/>
    </row>
    <row r="154" spans="1:8" customFormat="1" ht="15" customHeight="1" x14ac:dyDescent="0.25">
      <c r="A154" s="38">
        <v>133219000000000</v>
      </c>
      <c r="B154" s="39" t="s">
        <v>125</v>
      </c>
      <c r="C154" s="40">
        <v>95578.6</v>
      </c>
      <c r="D154" s="40">
        <v>0</v>
      </c>
      <c r="E154" s="41">
        <v>0</v>
      </c>
      <c r="F154" s="40">
        <v>0</v>
      </c>
      <c r="G154" s="40">
        <v>95578.6</v>
      </c>
      <c r="H154" s="17"/>
    </row>
    <row r="155" spans="1:8" customFormat="1" ht="15" customHeight="1" x14ac:dyDescent="0.25">
      <c r="A155" s="38">
        <v>13321903</v>
      </c>
      <c r="B155" s="39" t="s">
        <v>126</v>
      </c>
      <c r="C155" s="40">
        <v>-74291.350000000006</v>
      </c>
      <c r="D155" s="40">
        <v>0</v>
      </c>
      <c r="E155" s="41">
        <v>796.48</v>
      </c>
      <c r="F155" s="40">
        <v>-796.48</v>
      </c>
      <c r="G155" s="40">
        <v>-75087.83</v>
      </c>
      <c r="H155" s="17"/>
    </row>
    <row r="156" spans="1:8" customFormat="1" ht="15" customHeight="1" x14ac:dyDescent="0.25">
      <c r="A156" s="38">
        <v>133219032</v>
      </c>
      <c r="B156" s="39" t="s">
        <v>124</v>
      </c>
      <c r="C156" s="40">
        <v>-74291.350000000006</v>
      </c>
      <c r="D156" s="40">
        <v>0</v>
      </c>
      <c r="E156" s="41">
        <v>796.48</v>
      </c>
      <c r="F156" s="40">
        <v>-796.48</v>
      </c>
      <c r="G156" s="40">
        <v>-75087.83</v>
      </c>
      <c r="H156" s="17"/>
    </row>
    <row r="157" spans="1:8" customFormat="1" ht="15" customHeight="1" x14ac:dyDescent="0.25">
      <c r="A157" s="38">
        <v>133219000000000</v>
      </c>
      <c r="B157" s="39" t="s">
        <v>126</v>
      </c>
      <c r="C157" s="40">
        <v>-74291.350000000006</v>
      </c>
      <c r="D157" s="40">
        <v>0</v>
      </c>
      <c r="E157" s="41">
        <v>796.48</v>
      </c>
      <c r="F157" s="40">
        <v>-796.48</v>
      </c>
      <c r="G157" s="40">
        <v>-75087.83</v>
      </c>
      <c r="H157" s="17"/>
    </row>
    <row r="158" spans="1:8" customFormat="1" ht="15" customHeight="1" x14ac:dyDescent="0.25">
      <c r="A158" s="38">
        <v>13322</v>
      </c>
      <c r="B158" s="39" t="s">
        <v>127</v>
      </c>
      <c r="C158" s="40">
        <v>38123.81</v>
      </c>
      <c r="D158" s="40">
        <v>0</v>
      </c>
      <c r="E158" s="41">
        <v>2096.4699999999998</v>
      </c>
      <c r="F158" s="40">
        <v>-2096.4699999999998</v>
      </c>
      <c r="G158" s="40">
        <v>36027.339999999997</v>
      </c>
      <c r="H158" s="17"/>
    </row>
    <row r="159" spans="1:8" customFormat="1" ht="15" customHeight="1" x14ac:dyDescent="0.25">
      <c r="A159" s="38">
        <v>133229</v>
      </c>
      <c r="B159" s="39" t="s">
        <v>127</v>
      </c>
      <c r="C159" s="40">
        <v>38123.81</v>
      </c>
      <c r="D159" s="40">
        <v>0</v>
      </c>
      <c r="E159" s="41">
        <v>2096.4699999999998</v>
      </c>
      <c r="F159" s="40">
        <v>-2096.4699999999998</v>
      </c>
      <c r="G159" s="40">
        <v>36027.339999999997</v>
      </c>
      <c r="H159" s="17"/>
    </row>
    <row r="160" spans="1:8" customFormat="1" ht="15" customHeight="1" x14ac:dyDescent="0.25">
      <c r="A160" s="38">
        <v>13322901</v>
      </c>
      <c r="B160" s="39" t="s">
        <v>123</v>
      </c>
      <c r="C160" s="40">
        <v>1116084.06</v>
      </c>
      <c r="D160" s="40">
        <v>0</v>
      </c>
      <c r="E160" s="41">
        <v>0</v>
      </c>
      <c r="F160" s="40">
        <v>0</v>
      </c>
      <c r="G160" s="40">
        <v>1116084.06</v>
      </c>
      <c r="H160" s="17"/>
    </row>
    <row r="161" spans="1:8" customFormat="1" ht="15" customHeight="1" x14ac:dyDescent="0.25">
      <c r="A161" s="38">
        <v>133229011</v>
      </c>
      <c r="B161" s="39" t="s">
        <v>121</v>
      </c>
      <c r="C161" s="40">
        <v>141828.04</v>
      </c>
      <c r="D161" s="40">
        <v>0</v>
      </c>
      <c r="E161" s="41">
        <v>0</v>
      </c>
      <c r="F161" s="40">
        <v>0</v>
      </c>
      <c r="G161" s="40">
        <v>141828.04</v>
      </c>
      <c r="H161" s="17"/>
    </row>
    <row r="162" spans="1:8" customFormat="1" ht="15" customHeight="1" x14ac:dyDescent="0.25">
      <c r="A162" s="38">
        <v>133229000000000</v>
      </c>
      <c r="B162" s="39" t="s">
        <v>128</v>
      </c>
      <c r="C162" s="40">
        <v>141828.04</v>
      </c>
      <c r="D162" s="40">
        <v>0</v>
      </c>
      <c r="E162" s="41">
        <v>0</v>
      </c>
      <c r="F162" s="40">
        <v>0</v>
      </c>
      <c r="G162" s="40">
        <v>141828.04</v>
      </c>
      <c r="H162" s="17"/>
    </row>
    <row r="163" spans="1:8" customFormat="1" ht="15" customHeight="1" x14ac:dyDescent="0.25">
      <c r="A163" s="38">
        <v>133229012</v>
      </c>
      <c r="B163" s="39" t="s">
        <v>124</v>
      </c>
      <c r="C163" s="40">
        <v>94855.5</v>
      </c>
      <c r="D163" s="40">
        <v>0</v>
      </c>
      <c r="E163" s="41">
        <v>0</v>
      </c>
      <c r="F163" s="40">
        <v>0</v>
      </c>
      <c r="G163" s="40">
        <v>94855.5</v>
      </c>
      <c r="H163" s="17"/>
    </row>
    <row r="164" spans="1:8" customFormat="1" ht="15" customHeight="1" x14ac:dyDescent="0.25">
      <c r="A164" s="38">
        <v>133229000000000</v>
      </c>
      <c r="B164" s="39" t="s">
        <v>125</v>
      </c>
      <c r="C164" s="40">
        <v>94855.5</v>
      </c>
      <c r="D164" s="40">
        <v>0</v>
      </c>
      <c r="E164" s="41">
        <v>0</v>
      </c>
      <c r="F164" s="40">
        <v>0</v>
      </c>
      <c r="G164" s="40">
        <v>94855.5</v>
      </c>
      <c r="H164" s="17"/>
    </row>
    <row r="165" spans="1:8" customFormat="1" ht="15" customHeight="1" x14ac:dyDescent="0.25">
      <c r="A165" s="38">
        <v>133229013</v>
      </c>
      <c r="B165" s="39" t="s">
        <v>129</v>
      </c>
      <c r="C165" s="40">
        <v>612029.47</v>
      </c>
      <c r="D165" s="40">
        <v>0</v>
      </c>
      <c r="E165" s="41">
        <v>0</v>
      </c>
      <c r="F165" s="40">
        <v>0</v>
      </c>
      <c r="G165" s="40">
        <v>612029.47</v>
      </c>
      <c r="H165" s="17"/>
    </row>
    <row r="166" spans="1:8" customFormat="1" ht="15" customHeight="1" x14ac:dyDescent="0.25">
      <c r="A166" s="38">
        <v>133229000000000</v>
      </c>
      <c r="B166" s="39" t="s">
        <v>129</v>
      </c>
      <c r="C166" s="40">
        <v>612029.47</v>
      </c>
      <c r="D166" s="40">
        <v>0</v>
      </c>
      <c r="E166" s="41">
        <v>0</v>
      </c>
      <c r="F166" s="40">
        <v>0</v>
      </c>
      <c r="G166" s="40">
        <v>612029.47</v>
      </c>
      <c r="H166" s="17"/>
    </row>
    <row r="167" spans="1:8" customFormat="1" ht="15" customHeight="1" x14ac:dyDescent="0.25">
      <c r="A167" s="38">
        <v>133229014</v>
      </c>
      <c r="B167" s="39" t="s">
        <v>130</v>
      </c>
      <c r="C167" s="40">
        <v>267371.05</v>
      </c>
      <c r="D167" s="40">
        <v>0</v>
      </c>
      <c r="E167" s="41">
        <v>0</v>
      </c>
      <c r="F167" s="40">
        <v>0</v>
      </c>
      <c r="G167" s="40">
        <v>267371.05</v>
      </c>
      <c r="H167" s="17"/>
    </row>
    <row r="168" spans="1:8" customFormat="1" ht="15" customHeight="1" x14ac:dyDescent="0.25">
      <c r="A168" s="38">
        <v>133229000000000</v>
      </c>
      <c r="B168" s="39" t="s">
        <v>131</v>
      </c>
      <c r="C168" s="40">
        <v>267371.05</v>
      </c>
      <c r="D168" s="40">
        <v>0</v>
      </c>
      <c r="E168" s="41">
        <v>0</v>
      </c>
      <c r="F168" s="40">
        <v>0</v>
      </c>
      <c r="G168" s="40">
        <v>267371.05</v>
      </c>
      <c r="H168" s="17"/>
    </row>
    <row r="169" spans="1:8" customFormat="1" ht="15" customHeight="1" x14ac:dyDescent="0.25">
      <c r="A169" s="38">
        <v>13322903</v>
      </c>
      <c r="B169" s="39" t="s">
        <v>126</v>
      </c>
      <c r="C169" s="40">
        <v>-1077960.25</v>
      </c>
      <c r="D169" s="40">
        <v>0</v>
      </c>
      <c r="E169" s="41">
        <v>2096.4699999999998</v>
      </c>
      <c r="F169" s="40">
        <v>-2096.4699999999998</v>
      </c>
      <c r="G169" s="40">
        <v>-1080056.72</v>
      </c>
      <c r="H169" s="17"/>
    </row>
    <row r="170" spans="1:8" customFormat="1" ht="15" customHeight="1" x14ac:dyDescent="0.25">
      <c r="A170" s="38">
        <v>133229031</v>
      </c>
      <c r="B170" s="39" t="s">
        <v>121</v>
      </c>
      <c r="C170" s="40">
        <v>-121343.43</v>
      </c>
      <c r="D170" s="40">
        <v>0</v>
      </c>
      <c r="E170" s="41">
        <v>1181.9000000000001</v>
      </c>
      <c r="F170" s="40">
        <v>-1181.9000000000001</v>
      </c>
      <c r="G170" s="40">
        <v>-122525.33</v>
      </c>
      <c r="H170" s="17"/>
    </row>
    <row r="171" spans="1:8" customFormat="1" ht="15" customHeight="1" x14ac:dyDescent="0.25">
      <c r="A171" s="38">
        <v>133229000000000</v>
      </c>
      <c r="B171" s="39" t="s">
        <v>126</v>
      </c>
      <c r="C171" s="40">
        <v>-121343.43</v>
      </c>
      <c r="D171" s="40">
        <v>0</v>
      </c>
      <c r="E171" s="41">
        <v>1181.9000000000001</v>
      </c>
      <c r="F171" s="40">
        <v>-1181.9000000000001</v>
      </c>
      <c r="G171" s="40">
        <v>-122525.33</v>
      </c>
      <c r="H171" s="17"/>
    </row>
    <row r="172" spans="1:8" customFormat="1" ht="15" customHeight="1" x14ac:dyDescent="0.25">
      <c r="A172" s="38">
        <v>133229032</v>
      </c>
      <c r="B172" s="39" t="s">
        <v>124</v>
      </c>
      <c r="C172" s="40">
        <v>-86999.89</v>
      </c>
      <c r="D172" s="40">
        <v>0</v>
      </c>
      <c r="E172" s="41">
        <v>415.82</v>
      </c>
      <c r="F172" s="40">
        <v>-415.82</v>
      </c>
      <c r="G172" s="40">
        <v>-87415.71</v>
      </c>
      <c r="H172" s="17"/>
    </row>
    <row r="173" spans="1:8" customFormat="1" ht="15" customHeight="1" x14ac:dyDescent="0.25">
      <c r="A173" s="38">
        <v>133229000000000</v>
      </c>
      <c r="B173" s="39" t="s">
        <v>126</v>
      </c>
      <c r="C173" s="40">
        <v>-86999.89</v>
      </c>
      <c r="D173" s="40">
        <v>0</v>
      </c>
      <c r="E173" s="41">
        <v>415.82</v>
      </c>
      <c r="F173" s="40">
        <v>-415.82</v>
      </c>
      <c r="G173" s="40">
        <v>-87415.71</v>
      </c>
      <c r="H173" s="17"/>
    </row>
    <row r="174" spans="1:8" customFormat="1" ht="15" customHeight="1" x14ac:dyDescent="0.25">
      <c r="A174" s="38">
        <v>133229033</v>
      </c>
      <c r="B174" s="39" t="s">
        <v>129</v>
      </c>
      <c r="C174" s="40">
        <v>-602245.88</v>
      </c>
      <c r="D174" s="40">
        <v>0</v>
      </c>
      <c r="E174" s="41">
        <v>498.75</v>
      </c>
      <c r="F174" s="40">
        <v>-498.75</v>
      </c>
      <c r="G174" s="40">
        <v>-602744.63</v>
      </c>
      <c r="H174" s="17"/>
    </row>
    <row r="175" spans="1:8" customFormat="1" ht="15" customHeight="1" x14ac:dyDescent="0.25">
      <c r="A175" s="38">
        <v>133229000000000</v>
      </c>
      <c r="B175" s="39" t="s">
        <v>126</v>
      </c>
      <c r="C175" s="40">
        <v>-602245.88</v>
      </c>
      <c r="D175" s="40">
        <v>0</v>
      </c>
      <c r="E175" s="41">
        <v>498.75</v>
      </c>
      <c r="F175" s="40">
        <v>-498.75</v>
      </c>
      <c r="G175" s="40">
        <v>-602744.63</v>
      </c>
      <c r="H175" s="17"/>
    </row>
    <row r="176" spans="1:8" customFormat="1" ht="15" customHeight="1" x14ac:dyDescent="0.25">
      <c r="A176" s="38">
        <v>133229034</v>
      </c>
      <c r="B176" s="39" t="s">
        <v>130</v>
      </c>
      <c r="C176" s="40">
        <v>-267371.05</v>
      </c>
      <c r="D176" s="40">
        <v>0</v>
      </c>
      <c r="E176" s="41">
        <v>0</v>
      </c>
      <c r="F176" s="40">
        <v>0</v>
      </c>
      <c r="G176" s="40">
        <v>-267371.05</v>
      </c>
      <c r="H176" s="17"/>
    </row>
    <row r="177" spans="1:8" customFormat="1" ht="15" customHeight="1" x14ac:dyDescent="0.25">
      <c r="A177" s="38">
        <v>133229000000000</v>
      </c>
      <c r="B177" s="39" t="s">
        <v>126</v>
      </c>
      <c r="C177" s="40">
        <v>-267371.05</v>
      </c>
      <c r="D177" s="40">
        <v>0</v>
      </c>
      <c r="E177" s="41">
        <v>0</v>
      </c>
      <c r="F177" s="40">
        <v>0</v>
      </c>
      <c r="G177" s="40">
        <v>-267371.05</v>
      </c>
      <c r="H177" s="17"/>
    </row>
    <row r="178" spans="1:8" customFormat="1" ht="15" customHeight="1" x14ac:dyDescent="0.25">
      <c r="A178" s="38">
        <v>134</v>
      </c>
      <c r="B178" s="39" t="s">
        <v>132</v>
      </c>
      <c r="C178" s="40">
        <v>1138800.83</v>
      </c>
      <c r="D178" s="40">
        <v>0</v>
      </c>
      <c r="E178" s="41">
        <v>32392.2</v>
      </c>
      <c r="F178" s="40">
        <v>-32392.2</v>
      </c>
      <c r="G178" s="40">
        <v>1106408.6299999999</v>
      </c>
      <c r="H178" s="17"/>
    </row>
    <row r="179" spans="1:8" customFormat="1" ht="15" customHeight="1" x14ac:dyDescent="0.25">
      <c r="A179" s="38">
        <v>1341</v>
      </c>
      <c r="B179" s="39" t="s">
        <v>133</v>
      </c>
      <c r="C179" s="40">
        <v>1138800.83</v>
      </c>
      <c r="D179" s="40">
        <v>0</v>
      </c>
      <c r="E179" s="41">
        <v>32392.2</v>
      </c>
      <c r="F179" s="40">
        <v>-32392.2</v>
      </c>
      <c r="G179" s="40">
        <v>1106408.6299999999</v>
      </c>
      <c r="H179" s="17"/>
    </row>
    <row r="180" spans="1:8" customFormat="1" ht="15" customHeight="1" x14ac:dyDescent="0.25">
      <c r="A180" s="38">
        <v>13412</v>
      </c>
      <c r="B180" s="39" t="s">
        <v>134</v>
      </c>
      <c r="C180" s="40">
        <v>1138800.83</v>
      </c>
      <c r="D180" s="40">
        <v>0</v>
      </c>
      <c r="E180" s="41">
        <v>32392.2</v>
      </c>
      <c r="F180" s="40">
        <v>-32392.2</v>
      </c>
      <c r="G180" s="40">
        <v>1106408.6299999999</v>
      </c>
      <c r="H180" s="17"/>
    </row>
    <row r="181" spans="1:8" customFormat="1" ht="15" customHeight="1" x14ac:dyDescent="0.25">
      <c r="A181" s="38">
        <v>134129</v>
      </c>
      <c r="B181" s="39" t="s">
        <v>134</v>
      </c>
      <c r="C181" s="40">
        <v>1138800.83</v>
      </c>
      <c r="D181" s="40">
        <v>0</v>
      </c>
      <c r="E181" s="41">
        <v>32392.2</v>
      </c>
      <c r="F181" s="40">
        <v>-32392.2</v>
      </c>
      <c r="G181" s="40">
        <v>1106408.6299999999</v>
      </c>
      <c r="H181" s="17"/>
    </row>
    <row r="182" spans="1:8" customFormat="1" ht="15" customHeight="1" x14ac:dyDescent="0.25">
      <c r="A182" s="38">
        <v>13412901</v>
      </c>
      <c r="B182" s="39" t="s">
        <v>123</v>
      </c>
      <c r="C182" s="40">
        <v>2097447.4700000002</v>
      </c>
      <c r="D182" s="40">
        <v>0</v>
      </c>
      <c r="E182" s="41">
        <v>0</v>
      </c>
      <c r="F182" s="40">
        <v>0</v>
      </c>
      <c r="G182" s="40">
        <v>2097447.4700000002</v>
      </c>
      <c r="H182" s="17"/>
    </row>
    <row r="183" spans="1:8" customFormat="1" ht="15" customHeight="1" x14ac:dyDescent="0.25">
      <c r="A183" s="38">
        <v>134129011</v>
      </c>
      <c r="B183" s="39" t="s">
        <v>135</v>
      </c>
      <c r="C183" s="40">
        <v>2097447.4700000002</v>
      </c>
      <c r="D183" s="40">
        <v>0</v>
      </c>
      <c r="E183" s="41">
        <v>0</v>
      </c>
      <c r="F183" s="40">
        <v>0</v>
      </c>
      <c r="G183" s="40">
        <v>2097447.4700000002</v>
      </c>
      <c r="H183" s="17"/>
    </row>
    <row r="184" spans="1:8" customFormat="1" ht="15" customHeight="1" x14ac:dyDescent="0.25">
      <c r="A184" s="38">
        <v>134129000000000</v>
      </c>
      <c r="B184" s="39" t="s">
        <v>135</v>
      </c>
      <c r="C184" s="40">
        <v>963012.63</v>
      </c>
      <c r="D184" s="40">
        <v>0</v>
      </c>
      <c r="E184" s="41">
        <v>0</v>
      </c>
      <c r="F184" s="40">
        <v>0</v>
      </c>
      <c r="G184" s="40">
        <v>963012.63</v>
      </c>
      <c r="H184" s="17"/>
    </row>
    <row r="185" spans="1:8" customFormat="1" ht="15" customHeight="1" x14ac:dyDescent="0.25">
      <c r="A185" s="38">
        <v>134129000000000</v>
      </c>
      <c r="B185" s="39" t="s">
        <v>136</v>
      </c>
      <c r="C185" s="40">
        <v>1134434.8400000001</v>
      </c>
      <c r="D185" s="40">
        <v>0</v>
      </c>
      <c r="E185" s="41">
        <v>0</v>
      </c>
      <c r="F185" s="40">
        <v>0</v>
      </c>
      <c r="G185" s="40">
        <v>1134434.8400000001</v>
      </c>
      <c r="H185" s="17"/>
    </row>
    <row r="186" spans="1:8" customFormat="1" ht="15" customHeight="1" x14ac:dyDescent="0.25">
      <c r="A186" s="38">
        <v>13412903</v>
      </c>
      <c r="B186" s="39" t="s">
        <v>137</v>
      </c>
      <c r="C186" s="40">
        <v>-958646.64</v>
      </c>
      <c r="D186" s="40">
        <v>0</v>
      </c>
      <c r="E186" s="41">
        <v>32392.2</v>
      </c>
      <c r="F186" s="40">
        <v>-32392.2</v>
      </c>
      <c r="G186" s="40">
        <v>-991038.84</v>
      </c>
      <c r="H186" s="17"/>
    </row>
    <row r="187" spans="1:8" customFormat="1" ht="15" customHeight="1" x14ac:dyDescent="0.25">
      <c r="A187" s="38">
        <v>134129031</v>
      </c>
      <c r="B187" s="39" t="s">
        <v>138</v>
      </c>
      <c r="C187" s="40">
        <v>-958646.64</v>
      </c>
      <c r="D187" s="40">
        <v>0</v>
      </c>
      <c r="E187" s="41">
        <v>32392.2</v>
      </c>
      <c r="F187" s="40">
        <v>-32392.2</v>
      </c>
      <c r="G187" s="40">
        <v>-991038.84</v>
      </c>
      <c r="H187" s="17"/>
    </row>
    <row r="188" spans="1:8" customFormat="1" ht="15" customHeight="1" x14ac:dyDescent="0.25">
      <c r="A188" s="38">
        <v>134129000000000</v>
      </c>
      <c r="B188" s="39" t="s">
        <v>138</v>
      </c>
      <c r="C188" s="40">
        <v>-493094.31</v>
      </c>
      <c r="D188" s="40">
        <v>0</v>
      </c>
      <c r="E188" s="41">
        <v>13484.95</v>
      </c>
      <c r="F188" s="40">
        <v>-13484.95</v>
      </c>
      <c r="G188" s="40">
        <v>-506579.26</v>
      </c>
      <c r="H188" s="17"/>
    </row>
    <row r="189" spans="1:8" customFormat="1" ht="15" customHeight="1" x14ac:dyDescent="0.25">
      <c r="A189" s="38">
        <v>134129000000000</v>
      </c>
      <c r="B189" s="39" t="s">
        <v>139</v>
      </c>
      <c r="C189" s="40">
        <v>-465552.33</v>
      </c>
      <c r="D189" s="40">
        <v>0</v>
      </c>
      <c r="E189" s="41">
        <v>18907.25</v>
      </c>
      <c r="F189" s="40">
        <v>-18907.25</v>
      </c>
      <c r="G189" s="40">
        <v>-484459.58</v>
      </c>
      <c r="H189" s="17"/>
    </row>
    <row r="190" spans="1:8" customFormat="1" ht="15" customHeight="1" x14ac:dyDescent="0.25">
      <c r="A190" s="38">
        <v>2</v>
      </c>
      <c r="B190" s="39" t="s">
        <v>140</v>
      </c>
      <c r="C190" s="40">
        <v>-89040056.469999999</v>
      </c>
      <c r="D190" s="40">
        <v>42807350.609999999</v>
      </c>
      <c r="E190" s="41">
        <v>43838768.159999996</v>
      </c>
      <c r="F190" s="40">
        <v>-1031417.55</v>
      </c>
      <c r="G190" s="40">
        <v>-90071474.019999996</v>
      </c>
      <c r="H190" s="17"/>
    </row>
    <row r="191" spans="1:8" customFormat="1" ht="15" customHeight="1" x14ac:dyDescent="0.25">
      <c r="A191" s="38">
        <v>21</v>
      </c>
      <c r="B191" s="39" t="s">
        <v>141</v>
      </c>
      <c r="C191" s="40">
        <v>-22418936.02</v>
      </c>
      <c r="D191" s="40">
        <v>39577632.460000001</v>
      </c>
      <c r="E191" s="41">
        <v>38821358.799999997</v>
      </c>
      <c r="F191" s="40">
        <v>756273.66</v>
      </c>
      <c r="G191" s="40">
        <v>-21662662.359999999</v>
      </c>
      <c r="H191" s="17"/>
    </row>
    <row r="192" spans="1:8" customFormat="1" ht="15" customHeight="1" x14ac:dyDescent="0.25">
      <c r="A192" s="38">
        <v>211</v>
      </c>
      <c r="B192" s="39" t="s">
        <v>142</v>
      </c>
      <c r="C192" s="40">
        <v>-10192706.74</v>
      </c>
      <c r="D192" s="40">
        <v>13131206.6</v>
      </c>
      <c r="E192" s="41">
        <v>13732687.35</v>
      </c>
      <c r="F192" s="40">
        <v>-601480.75</v>
      </c>
      <c r="G192" s="40">
        <v>-10794187.49</v>
      </c>
      <c r="H192" s="17"/>
    </row>
    <row r="193" spans="1:8" customFormat="1" ht="15" customHeight="1" x14ac:dyDescent="0.25">
      <c r="A193" s="38">
        <v>2111</v>
      </c>
      <c r="B193" s="39" t="s">
        <v>143</v>
      </c>
      <c r="C193" s="40">
        <v>-10192706.74</v>
      </c>
      <c r="D193" s="40">
        <v>13131206.6</v>
      </c>
      <c r="E193" s="41">
        <v>13732687.35</v>
      </c>
      <c r="F193" s="40">
        <v>-601480.75</v>
      </c>
      <c r="G193" s="40">
        <v>-10794187.49</v>
      </c>
      <c r="H193" s="17"/>
    </row>
    <row r="194" spans="1:8" customFormat="1" ht="15" customHeight="1" x14ac:dyDescent="0.25">
      <c r="A194" s="38">
        <v>21112</v>
      </c>
      <c r="B194" s="39" t="s">
        <v>144</v>
      </c>
      <c r="C194" s="40">
        <v>-10192706.74</v>
      </c>
      <c r="D194" s="40">
        <v>13131206.6</v>
      </c>
      <c r="E194" s="41">
        <v>13732687.35</v>
      </c>
      <c r="F194" s="40">
        <v>-601480.75</v>
      </c>
      <c r="G194" s="40">
        <v>-10794187.49</v>
      </c>
      <c r="H194" s="17"/>
    </row>
    <row r="195" spans="1:8" customFormat="1" ht="15" customHeight="1" x14ac:dyDescent="0.25">
      <c r="A195" s="38">
        <v>211129</v>
      </c>
      <c r="B195" s="39" t="s">
        <v>144</v>
      </c>
      <c r="C195" s="40">
        <v>-10192706.74</v>
      </c>
      <c r="D195" s="40">
        <v>13131206.6</v>
      </c>
      <c r="E195" s="41">
        <v>13732687.35</v>
      </c>
      <c r="F195" s="40">
        <v>-601480.75</v>
      </c>
      <c r="G195" s="40">
        <v>-10794187.49</v>
      </c>
      <c r="H195" s="17"/>
    </row>
    <row r="196" spans="1:8" customFormat="1" ht="15" customHeight="1" x14ac:dyDescent="0.25">
      <c r="A196" s="38">
        <v>21112901</v>
      </c>
      <c r="B196" s="39" t="s">
        <v>145</v>
      </c>
      <c r="C196" s="40">
        <v>-110555.87</v>
      </c>
      <c r="D196" s="40">
        <v>110555.87</v>
      </c>
      <c r="E196" s="41">
        <v>106086.56</v>
      </c>
      <c r="F196" s="40">
        <v>4469.3100000000004</v>
      </c>
      <c r="G196" s="40">
        <v>-106086.56</v>
      </c>
      <c r="H196" s="17"/>
    </row>
    <row r="197" spans="1:8" customFormat="1" ht="15" customHeight="1" x14ac:dyDescent="0.25">
      <c r="A197" s="38">
        <v>211129011</v>
      </c>
      <c r="B197" s="39" t="s">
        <v>146</v>
      </c>
      <c r="C197" s="40">
        <v>-110555.87</v>
      </c>
      <c r="D197" s="40">
        <v>110555.87</v>
      </c>
      <c r="E197" s="41">
        <v>106086.56</v>
      </c>
      <c r="F197" s="40">
        <v>4469.3100000000004</v>
      </c>
      <c r="G197" s="40">
        <v>-106086.56</v>
      </c>
      <c r="H197" s="17"/>
    </row>
    <row r="198" spans="1:8" customFormat="1" ht="15" customHeight="1" x14ac:dyDescent="0.25">
      <c r="A198" s="46">
        <v>211129000000000</v>
      </c>
      <c r="B198" s="47" t="s">
        <v>147</v>
      </c>
      <c r="C198" s="48">
        <v>-110555.87</v>
      </c>
      <c r="D198" s="48">
        <v>110555.87</v>
      </c>
      <c r="E198" s="49">
        <v>106086.56</v>
      </c>
      <c r="F198" s="48">
        <v>4469.3100000000004</v>
      </c>
      <c r="G198" s="48">
        <v>-106086.56</v>
      </c>
      <c r="H198" s="17"/>
    </row>
    <row r="199" spans="1:8" customFormat="1" ht="15" customHeight="1" x14ac:dyDescent="0.25">
      <c r="A199" s="38">
        <v>21112903</v>
      </c>
      <c r="B199" s="39" t="s">
        <v>148</v>
      </c>
      <c r="C199" s="40">
        <v>-3140782.78</v>
      </c>
      <c r="D199" s="40">
        <v>6079282.6399999997</v>
      </c>
      <c r="E199" s="41">
        <v>7156551.25</v>
      </c>
      <c r="F199" s="40">
        <v>-1077268.6100000001</v>
      </c>
      <c r="G199" s="40">
        <v>-4218051.3899999997</v>
      </c>
      <c r="H199" s="17"/>
    </row>
    <row r="200" spans="1:8" customFormat="1" ht="15" customHeight="1" x14ac:dyDescent="0.25">
      <c r="A200" s="38">
        <v>211129031</v>
      </c>
      <c r="B200" s="39" t="s">
        <v>149</v>
      </c>
      <c r="C200" s="40">
        <v>-3140782.78</v>
      </c>
      <c r="D200" s="40">
        <v>6079282.6399999997</v>
      </c>
      <c r="E200" s="41">
        <v>7156551.25</v>
      </c>
      <c r="F200" s="40">
        <v>-1077268.6100000001</v>
      </c>
      <c r="G200" s="40">
        <v>-4218051.3899999997</v>
      </c>
      <c r="H200" s="17"/>
    </row>
    <row r="201" spans="1:8" customFormat="1" ht="15" customHeight="1" x14ac:dyDescent="0.25">
      <c r="A201" s="38">
        <v>211129000000000</v>
      </c>
      <c r="B201" s="39" t="s">
        <v>149</v>
      </c>
      <c r="C201" s="40">
        <v>-3140782.78</v>
      </c>
      <c r="D201" s="40">
        <v>6079282.6399999997</v>
      </c>
      <c r="E201" s="41">
        <v>7156551.25</v>
      </c>
      <c r="F201" s="40">
        <v>-1077268.6100000001</v>
      </c>
      <c r="G201" s="40">
        <v>-4218051.3899999997</v>
      </c>
      <c r="H201" s="17"/>
    </row>
    <row r="202" spans="1:8" customFormat="1" ht="15" customHeight="1" x14ac:dyDescent="0.25">
      <c r="A202" s="38">
        <v>21112904</v>
      </c>
      <c r="B202" s="39" t="s">
        <v>150</v>
      </c>
      <c r="C202" s="40">
        <v>-6941368.0899999999</v>
      </c>
      <c r="D202" s="40">
        <v>6941368.0899999999</v>
      </c>
      <c r="E202" s="41">
        <v>6470049.54</v>
      </c>
      <c r="F202" s="40">
        <v>471318.55</v>
      </c>
      <c r="G202" s="40">
        <v>-6470049.54</v>
      </c>
      <c r="H202" s="17"/>
    </row>
    <row r="203" spans="1:8" customFormat="1" ht="15" customHeight="1" x14ac:dyDescent="0.25">
      <c r="A203" s="38">
        <v>211129041</v>
      </c>
      <c r="B203" s="39" t="s">
        <v>150</v>
      </c>
      <c r="C203" s="40">
        <v>-6941368.0899999999</v>
      </c>
      <c r="D203" s="40">
        <v>6941368.0899999999</v>
      </c>
      <c r="E203" s="41">
        <v>6470049.54</v>
      </c>
      <c r="F203" s="40">
        <v>471318.55</v>
      </c>
      <c r="G203" s="40">
        <v>-6470049.54</v>
      </c>
      <c r="H203" s="17"/>
    </row>
    <row r="204" spans="1:8" customFormat="1" ht="15" customHeight="1" x14ac:dyDescent="0.25">
      <c r="A204" s="38">
        <v>211129000000000</v>
      </c>
      <c r="B204" s="39" t="s">
        <v>150</v>
      </c>
      <c r="C204" s="40">
        <v>-6941368.0899999999</v>
      </c>
      <c r="D204" s="40">
        <v>6941368.0899999999</v>
      </c>
      <c r="E204" s="41">
        <v>6470049.54</v>
      </c>
      <c r="F204" s="40">
        <v>471318.55</v>
      </c>
      <c r="G204" s="40">
        <v>-6470049.54</v>
      </c>
      <c r="H204" s="17"/>
    </row>
    <row r="205" spans="1:8" customFormat="1" ht="15" customHeight="1" x14ac:dyDescent="0.25">
      <c r="A205" s="38">
        <v>213</v>
      </c>
      <c r="B205" s="39" t="s">
        <v>151</v>
      </c>
      <c r="C205" s="40">
        <v>-46456.45</v>
      </c>
      <c r="D205" s="40">
        <v>2267783.06</v>
      </c>
      <c r="E205" s="41">
        <v>2226845.19</v>
      </c>
      <c r="F205" s="40">
        <v>40937.870000000003</v>
      </c>
      <c r="G205" s="40">
        <v>-5518.58</v>
      </c>
      <c r="H205" s="17"/>
    </row>
    <row r="206" spans="1:8" customFormat="1" ht="15" customHeight="1" x14ac:dyDescent="0.25">
      <c r="A206" s="38">
        <v>2134</v>
      </c>
      <c r="B206" s="39" t="s">
        <v>152</v>
      </c>
      <c r="C206" s="40">
        <v>-46456.45</v>
      </c>
      <c r="D206" s="40">
        <v>2267783.06</v>
      </c>
      <c r="E206" s="41">
        <v>2226845.19</v>
      </c>
      <c r="F206" s="40">
        <v>40937.870000000003</v>
      </c>
      <c r="G206" s="40">
        <v>-5518.58</v>
      </c>
      <c r="H206" s="17"/>
    </row>
    <row r="207" spans="1:8" customFormat="1" ht="15" customHeight="1" x14ac:dyDescent="0.25">
      <c r="A207" s="38">
        <v>21342</v>
      </c>
      <c r="B207" s="39" t="s">
        <v>153</v>
      </c>
      <c r="C207" s="40">
        <v>-46456.45</v>
      </c>
      <c r="D207" s="40">
        <v>2267783.06</v>
      </c>
      <c r="E207" s="41">
        <v>2226845.19</v>
      </c>
      <c r="F207" s="40">
        <v>40937.870000000003</v>
      </c>
      <c r="G207" s="40">
        <v>-5518.58</v>
      </c>
      <c r="H207" s="17"/>
    </row>
    <row r="208" spans="1:8" customFormat="1" ht="15" customHeight="1" x14ac:dyDescent="0.25">
      <c r="A208" s="38">
        <v>213429</v>
      </c>
      <c r="B208" s="39" t="s">
        <v>153</v>
      </c>
      <c r="C208" s="40">
        <v>-46456.45</v>
      </c>
      <c r="D208" s="40">
        <v>2267783.06</v>
      </c>
      <c r="E208" s="41">
        <v>2226845.19</v>
      </c>
      <c r="F208" s="40">
        <v>40937.870000000003</v>
      </c>
      <c r="G208" s="40">
        <v>-5518.58</v>
      </c>
      <c r="H208" s="17"/>
    </row>
    <row r="209" spans="1:8" customFormat="1" ht="15" customHeight="1" x14ac:dyDescent="0.25">
      <c r="A209" s="38">
        <v>21342901</v>
      </c>
      <c r="B209" s="39" t="s">
        <v>154</v>
      </c>
      <c r="C209" s="40">
        <v>-46456.45</v>
      </c>
      <c r="D209" s="40">
        <v>2267783.06</v>
      </c>
      <c r="E209" s="41">
        <v>2226845.19</v>
      </c>
      <c r="F209" s="40">
        <v>40937.870000000003</v>
      </c>
      <c r="G209" s="40">
        <v>-5518.58</v>
      </c>
      <c r="H209" s="17"/>
    </row>
    <row r="210" spans="1:8" customFormat="1" ht="15" customHeight="1" x14ac:dyDescent="0.25">
      <c r="A210" s="38">
        <v>213429012</v>
      </c>
      <c r="B210" s="39" t="s">
        <v>155</v>
      </c>
      <c r="C210" s="40">
        <v>-46456.45</v>
      </c>
      <c r="D210" s="40">
        <v>2267783.06</v>
      </c>
      <c r="E210" s="41">
        <v>2226845.19</v>
      </c>
      <c r="F210" s="40">
        <v>40937.870000000003</v>
      </c>
      <c r="G210" s="40">
        <v>-5518.58</v>
      </c>
      <c r="H210" s="17"/>
    </row>
    <row r="211" spans="1:8" customFormat="1" ht="15" customHeight="1" x14ac:dyDescent="0.25">
      <c r="A211" s="38">
        <v>213429000000000</v>
      </c>
      <c r="B211" s="39" t="s">
        <v>156</v>
      </c>
      <c r="C211" s="40">
        <v>-46456.45</v>
      </c>
      <c r="D211" s="40">
        <v>2267783.06</v>
      </c>
      <c r="E211" s="41">
        <v>2226845.19</v>
      </c>
      <c r="F211" s="40">
        <v>40937.870000000003</v>
      </c>
      <c r="G211" s="40">
        <v>-5518.58</v>
      </c>
      <c r="H211" s="17"/>
    </row>
    <row r="212" spans="1:8" customFormat="1" ht="15" customHeight="1" x14ac:dyDescent="0.25">
      <c r="A212" s="38">
        <v>216</v>
      </c>
      <c r="B212" s="39" t="s">
        <v>157</v>
      </c>
      <c r="C212" s="40">
        <v>-2469605.04</v>
      </c>
      <c r="D212" s="40">
        <v>4675360.5199999996</v>
      </c>
      <c r="E212" s="41">
        <v>4649244.6900000004</v>
      </c>
      <c r="F212" s="40">
        <v>26115.83</v>
      </c>
      <c r="G212" s="40">
        <v>-2443489.21</v>
      </c>
      <c r="H212" s="17"/>
    </row>
    <row r="213" spans="1:8" customFormat="1" ht="15" customHeight="1" x14ac:dyDescent="0.25">
      <c r="A213" s="38">
        <v>2161</v>
      </c>
      <c r="B213" s="39" t="s">
        <v>158</v>
      </c>
      <c r="C213" s="40">
        <v>-1947142.96</v>
      </c>
      <c r="D213" s="40">
        <v>3764607.19</v>
      </c>
      <c r="E213" s="41">
        <v>3556901.69</v>
      </c>
      <c r="F213" s="40">
        <v>207705.5</v>
      </c>
      <c r="G213" s="40">
        <v>-1739437.46</v>
      </c>
      <c r="H213" s="17"/>
    </row>
    <row r="214" spans="1:8" customFormat="1" ht="15" customHeight="1" x14ac:dyDescent="0.25">
      <c r="A214" s="38">
        <v>21611</v>
      </c>
      <c r="B214" s="39" t="s">
        <v>159</v>
      </c>
      <c r="C214" s="40">
        <v>-1947142.96</v>
      </c>
      <c r="D214" s="40">
        <v>3764607.19</v>
      </c>
      <c r="E214" s="41">
        <v>3556901.69</v>
      </c>
      <c r="F214" s="40">
        <v>207705.5</v>
      </c>
      <c r="G214" s="40">
        <v>-1739437.46</v>
      </c>
      <c r="H214" s="17"/>
    </row>
    <row r="215" spans="1:8" customFormat="1" ht="15" customHeight="1" x14ac:dyDescent="0.25">
      <c r="A215" s="38">
        <v>216119</v>
      </c>
      <c r="B215" s="39" t="s">
        <v>159</v>
      </c>
      <c r="C215" s="40">
        <v>-1947142.96</v>
      </c>
      <c r="D215" s="40">
        <v>3764607.19</v>
      </c>
      <c r="E215" s="41">
        <v>3556901.69</v>
      </c>
      <c r="F215" s="40">
        <v>207705.5</v>
      </c>
      <c r="G215" s="40">
        <v>-1739437.46</v>
      </c>
      <c r="H215" s="17"/>
    </row>
    <row r="216" spans="1:8" customFormat="1" ht="15" customHeight="1" x14ac:dyDescent="0.25">
      <c r="A216" s="38">
        <v>21611901</v>
      </c>
      <c r="B216" s="39" t="s">
        <v>160</v>
      </c>
      <c r="C216" s="40">
        <v>-546582.96</v>
      </c>
      <c r="D216" s="40">
        <v>1223327.3899999999</v>
      </c>
      <c r="E216" s="41">
        <v>1157112.8600000001</v>
      </c>
      <c r="F216" s="40">
        <v>66214.53</v>
      </c>
      <c r="G216" s="40">
        <v>-480368.43</v>
      </c>
      <c r="H216" s="17"/>
    </row>
    <row r="217" spans="1:8" customFormat="1" ht="15" customHeight="1" x14ac:dyDescent="0.25">
      <c r="A217" s="38">
        <v>216119011</v>
      </c>
      <c r="B217" s="39" t="s">
        <v>160</v>
      </c>
      <c r="C217" s="40">
        <v>-546582.96</v>
      </c>
      <c r="D217" s="40">
        <v>1223327.3899999999</v>
      </c>
      <c r="E217" s="41">
        <v>1157112.8600000001</v>
      </c>
      <c r="F217" s="40">
        <v>66214.53</v>
      </c>
      <c r="G217" s="40">
        <v>-480368.43</v>
      </c>
      <c r="H217" s="17"/>
    </row>
    <row r="218" spans="1:8" customFormat="1" ht="15" customHeight="1" x14ac:dyDescent="0.25">
      <c r="A218" s="38">
        <v>216119000000000</v>
      </c>
      <c r="B218" s="39" t="s">
        <v>160</v>
      </c>
      <c r="C218" s="40">
        <v>-546582.96</v>
      </c>
      <c r="D218" s="40">
        <v>1223327.3899999999</v>
      </c>
      <c r="E218" s="41">
        <v>1157112.8600000001</v>
      </c>
      <c r="F218" s="40">
        <v>66214.53</v>
      </c>
      <c r="G218" s="40">
        <v>-480368.43</v>
      </c>
      <c r="H218" s="17"/>
    </row>
    <row r="219" spans="1:8" customFormat="1" ht="15" customHeight="1" x14ac:dyDescent="0.25">
      <c r="A219" s="38">
        <v>21611902</v>
      </c>
      <c r="B219" s="39" t="s">
        <v>161</v>
      </c>
      <c r="C219" s="40">
        <v>-209318.76</v>
      </c>
      <c r="D219" s="40">
        <v>463363.84000000003</v>
      </c>
      <c r="E219" s="41">
        <v>433443.27</v>
      </c>
      <c r="F219" s="40">
        <v>29920.57</v>
      </c>
      <c r="G219" s="40">
        <v>-179398.19</v>
      </c>
      <c r="H219" s="17"/>
    </row>
    <row r="220" spans="1:8" customFormat="1" ht="15" customHeight="1" x14ac:dyDescent="0.25">
      <c r="A220" s="38">
        <v>216119021</v>
      </c>
      <c r="B220" s="39" t="s">
        <v>161</v>
      </c>
      <c r="C220" s="40">
        <v>-209318.76</v>
      </c>
      <c r="D220" s="40">
        <v>463363.84000000003</v>
      </c>
      <c r="E220" s="41">
        <v>433443.27</v>
      </c>
      <c r="F220" s="40">
        <v>29920.57</v>
      </c>
      <c r="G220" s="40">
        <v>-179398.19</v>
      </c>
      <c r="H220" s="17"/>
    </row>
    <row r="221" spans="1:8" customFormat="1" ht="15" customHeight="1" x14ac:dyDescent="0.25">
      <c r="A221" s="38">
        <v>216119000000000</v>
      </c>
      <c r="B221" s="39" t="s">
        <v>161</v>
      </c>
      <c r="C221" s="40">
        <v>-209318.76</v>
      </c>
      <c r="D221" s="40">
        <v>463363.84000000003</v>
      </c>
      <c r="E221" s="41">
        <v>433443.27</v>
      </c>
      <c r="F221" s="40">
        <v>29920.57</v>
      </c>
      <c r="G221" s="40">
        <v>-179398.19</v>
      </c>
      <c r="H221" s="17"/>
    </row>
    <row r="222" spans="1:8" customFormat="1" ht="15" customHeight="1" x14ac:dyDescent="0.25">
      <c r="A222" s="38">
        <v>216119031</v>
      </c>
      <c r="B222" s="39" t="s">
        <v>162</v>
      </c>
      <c r="C222" s="40">
        <v>-196636.14</v>
      </c>
      <c r="D222" s="40">
        <v>196733.66</v>
      </c>
      <c r="E222" s="41">
        <v>201626.14</v>
      </c>
      <c r="F222" s="40">
        <v>-4892.4799999999996</v>
      </c>
      <c r="G222" s="40">
        <v>-201528.62</v>
      </c>
      <c r="H222" s="17"/>
    </row>
    <row r="223" spans="1:8" customFormat="1" ht="15" customHeight="1" x14ac:dyDescent="0.25">
      <c r="A223" s="38">
        <v>216119000000000</v>
      </c>
      <c r="B223" s="39" t="s">
        <v>162</v>
      </c>
      <c r="C223" s="40">
        <v>-196636.14</v>
      </c>
      <c r="D223" s="40">
        <v>196733.66</v>
      </c>
      <c r="E223" s="41">
        <v>201626.14</v>
      </c>
      <c r="F223" s="40">
        <v>-4892.4799999999996</v>
      </c>
      <c r="G223" s="40">
        <v>-201528.62</v>
      </c>
      <c r="H223" s="17"/>
    </row>
    <row r="224" spans="1:8" customFormat="1" ht="15" customHeight="1" x14ac:dyDescent="0.25">
      <c r="A224" s="38">
        <v>216119033</v>
      </c>
      <c r="B224" s="39" t="s">
        <v>163</v>
      </c>
      <c r="C224" s="40">
        <v>-324614.18</v>
      </c>
      <c r="D224" s="40">
        <v>658213.1</v>
      </c>
      <c r="E224" s="41">
        <v>444798.59</v>
      </c>
      <c r="F224" s="40">
        <v>213414.51</v>
      </c>
      <c r="G224" s="40">
        <v>-111199.67</v>
      </c>
      <c r="H224" s="17"/>
    </row>
    <row r="225" spans="1:8" customFormat="1" ht="15" customHeight="1" x14ac:dyDescent="0.25">
      <c r="A225" s="38">
        <v>216119000000000</v>
      </c>
      <c r="B225" s="39" t="s">
        <v>163</v>
      </c>
      <c r="C225" s="40">
        <v>-324614.18</v>
      </c>
      <c r="D225" s="40">
        <v>658213.1</v>
      </c>
      <c r="E225" s="41">
        <v>444798.59</v>
      </c>
      <c r="F225" s="40">
        <v>213414.51</v>
      </c>
      <c r="G225" s="40">
        <v>-111199.67</v>
      </c>
      <c r="H225" s="17"/>
    </row>
    <row r="226" spans="1:8" customFormat="1" ht="15" customHeight="1" x14ac:dyDescent="0.25">
      <c r="A226" s="38">
        <v>216119034</v>
      </c>
      <c r="B226" s="39" t="s">
        <v>164</v>
      </c>
      <c r="C226" s="40">
        <v>-227958.79</v>
      </c>
      <c r="D226" s="40">
        <v>575387.15</v>
      </c>
      <c r="E226" s="41">
        <v>659734.35</v>
      </c>
      <c r="F226" s="40">
        <v>-84347.199999999997</v>
      </c>
      <c r="G226" s="40">
        <v>-312305.99</v>
      </c>
      <c r="H226" s="17"/>
    </row>
    <row r="227" spans="1:8" customFormat="1" ht="15" customHeight="1" x14ac:dyDescent="0.25">
      <c r="A227" s="38">
        <v>216119000000000</v>
      </c>
      <c r="B227" s="39" t="s">
        <v>164</v>
      </c>
      <c r="C227" s="40">
        <v>-227958.79</v>
      </c>
      <c r="D227" s="40">
        <v>575387.15</v>
      </c>
      <c r="E227" s="41">
        <v>659734.35</v>
      </c>
      <c r="F227" s="40">
        <v>-84347.199999999997</v>
      </c>
      <c r="G227" s="40">
        <v>-312305.99</v>
      </c>
      <c r="H227" s="17"/>
    </row>
    <row r="228" spans="1:8" customFormat="1" ht="15" customHeight="1" x14ac:dyDescent="0.25">
      <c r="A228" s="38">
        <v>216119035</v>
      </c>
      <c r="B228" s="39" t="s">
        <v>165</v>
      </c>
      <c r="C228" s="40">
        <v>-115374.43</v>
      </c>
      <c r="D228" s="40">
        <v>320924.36</v>
      </c>
      <c r="E228" s="41">
        <v>303901.14</v>
      </c>
      <c r="F228" s="40">
        <v>17023.22</v>
      </c>
      <c r="G228" s="40">
        <v>-98351.21</v>
      </c>
      <c r="H228" s="17"/>
    </row>
    <row r="229" spans="1:8" customFormat="1" ht="15" customHeight="1" x14ac:dyDescent="0.25">
      <c r="A229" s="38">
        <v>216119000000000</v>
      </c>
      <c r="B229" s="39" t="s">
        <v>165</v>
      </c>
      <c r="C229" s="40">
        <v>-115374.43</v>
      </c>
      <c r="D229" s="40">
        <v>320924.36</v>
      </c>
      <c r="E229" s="41">
        <v>303901.14</v>
      </c>
      <c r="F229" s="40">
        <v>17023.22</v>
      </c>
      <c r="G229" s="40">
        <v>-98351.21</v>
      </c>
      <c r="H229" s="17"/>
    </row>
    <row r="230" spans="1:8" customFormat="1" ht="15" customHeight="1" x14ac:dyDescent="0.25">
      <c r="A230" s="38">
        <v>216119036</v>
      </c>
      <c r="B230" s="39" t="s">
        <v>166</v>
      </c>
      <c r="C230" s="40">
        <v>-326657.7</v>
      </c>
      <c r="D230" s="40">
        <v>326657.69</v>
      </c>
      <c r="E230" s="41">
        <v>356285.34</v>
      </c>
      <c r="F230" s="40">
        <v>-29627.65</v>
      </c>
      <c r="G230" s="40">
        <v>-356285.35</v>
      </c>
      <c r="H230" s="17"/>
    </row>
    <row r="231" spans="1:8" customFormat="1" ht="15" customHeight="1" x14ac:dyDescent="0.25">
      <c r="A231" s="38">
        <v>216119000000000</v>
      </c>
      <c r="B231" s="39" t="s">
        <v>167</v>
      </c>
      <c r="C231" s="40">
        <v>-45661.83</v>
      </c>
      <c r="D231" s="40">
        <v>45661.83</v>
      </c>
      <c r="E231" s="41">
        <v>49803.33</v>
      </c>
      <c r="F231" s="40">
        <v>-4141.5</v>
      </c>
      <c r="G231" s="40">
        <v>-49803.33</v>
      </c>
      <c r="H231" s="17"/>
    </row>
    <row r="232" spans="1:8" customFormat="1" ht="15" customHeight="1" x14ac:dyDescent="0.25">
      <c r="A232" s="38">
        <v>216119000000000</v>
      </c>
      <c r="B232" s="39" t="s">
        <v>168</v>
      </c>
      <c r="C232" s="40">
        <v>-280995.87</v>
      </c>
      <c r="D232" s="40">
        <v>280995.86</v>
      </c>
      <c r="E232" s="41">
        <v>306482.01</v>
      </c>
      <c r="F232" s="40">
        <v>-25486.15</v>
      </c>
      <c r="G232" s="40">
        <v>-306482.02</v>
      </c>
      <c r="H232" s="17"/>
    </row>
    <row r="233" spans="1:8" customFormat="1" ht="15" customHeight="1" x14ac:dyDescent="0.25">
      <c r="A233" s="38">
        <v>2162</v>
      </c>
      <c r="B233" s="39" t="s">
        <v>169</v>
      </c>
      <c r="C233" s="40">
        <v>-522462.08</v>
      </c>
      <c r="D233" s="40">
        <v>910753.33</v>
      </c>
      <c r="E233" s="41">
        <v>1092343</v>
      </c>
      <c r="F233" s="40">
        <v>-181589.67</v>
      </c>
      <c r="G233" s="40">
        <v>-704051.75</v>
      </c>
      <c r="H233" s="17"/>
    </row>
    <row r="234" spans="1:8" customFormat="1" ht="15" customHeight="1" x14ac:dyDescent="0.25">
      <c r="A234" s="38">
        <v>21621</v>
      </c>
      <c r="B234" s="39" t="s">
        <v>170</v>
      </c>
      <c r="C234" s="40">
        <v>-522462.08</v>
      </c>
      <c r="D234" s="40">
        <v>910753.33</v>
      </c>
      <c r="E234" s="41">
        <v>1092343</v>
      </c>
      <c r="F234" s="40">
        <v>-181589.67</v>
      </c>
      <c r="G234" s="40">
        <v>-704051.75</v>
      </c>
      <c r="H234" s="17"/>
    </row>
    <row r="235" spans="1:8" customFormat="1" ht="15" customHeight="1" x14ac:dyDescent="0.25">
      <c r="A235" s="38">
        <v>216219</v>
      </c>
      <c r="B235" s="39" t="s">
        <v>170</v>
      </c>
      <c r="C235" s="40">
        <v>-522462.08</v>
      </c>
      <c r="D235" s="40">
        <v>910753.33</v>
      </c>
      <c r="E235" s="41">
        <v>1092343</v>
      </c>
      <c r="F235" s="40">
        <v>-181589.67</v>
      </c>
      <c r="G235" s="40">
        <v>-704051.75</v>
      </c>
      <c r="H235" s="17"/>
    </row>
    <row r="236" spans="1:8" customFormat="1" ht="15" customHeight="1" x14ac:dyDescent="0.25">
      <c r="A236" s="38">
        <v>21621901</v>
      </c>
      <c r="B236" s="39" t="s">
        <v>171</v>
      </c>
      <c r="C236" s="40">
        <v>-522462.08</v>
      </c>
      <c r="D236" s="40">
        <v>910753.33</v>
      </c>
      <c r="E236" s="41">
        <v>1092343</v>
      </c>
      <c r="F236" s="40">
        <v>-181589.67</v>
      </c>
      <c r="G236" s="40">
        <v>-704051.75</v>
      </c>
      <c r="H236" s="17"/>
    </row>
    <row r="237" spans="1:8" customFormat="1" ht="15" customHeight="1" x14ac:dyDescent="0.25">
      <c r="A237" s="38">
        <v>216219011</v>
      </c>
      <c r="B237" s="39" t="s">
        <v>172</v>
      </c>
      <c r="C237" s="40">
        <v>-68363.539999999994</v>
      </c>
      <c r="D237" s="40">
        <v>179269.1</v>
      </c>
      <c r="E237" s="41">
        <v>193570.83</v>
      </c>
      <c r="F237" s="40">
        <v>-14301.73</v>
      </c>
      <c r="G237" s="40">
        <v>-82665.27</v>
      </c>
      <c r="H237" s="17"/>
    </row>
    <row r="238" spans="1:8" customFormat="1" ht="15" customHeight="1" x14ac:dyDescent="0.25">
      <c r="A238" s="38">
        <v>216219000000000</v>
      </c>
      <c r="B238" s="39" t="s">
        <v>172</v>
      </c>
      <c r="C238" s="40">
        <v>-68363.539999999994</v>
      </c>
      <c r="D238" s="40">
        <v>179269.1</v>
      </c>
      <c r="E238" s="41">
        <v>193570.83</v>
      </c>
      <c r="F238" s="40">
        <v>-14301.73</v>
      </c>
      <c r="G238" s="40">
        <v>-82665.27</v>
      </c>
      <c r="H238" s="17"/>
    </row>
    <row r="239" spans="1:8" customFormat="1" ht="15" customHeight="1" x14ac:dyDescent="0.25">
      <c r="A239" s="38">
        <v>216219012</v>
      </c>
      <c r="B239" s="39" t="s">
        <v>173</v>
      </c>
      <c r="C239" s="40">
        <v>-110830.85</v>
      </c>
      <c r="D239" s="40">
        <v>110863.72</v>
      </c>
      <c r="E239" s="41">
        <v>268556.61</v>
      </c>
      <c r="F239" s="40">
        <v>-157692.89000000001</v>
      </c>
      <c r="G239" s="40">
        <v>-268523.74</v>
      </c>
      <c r="H239" s="17"/>
    </row>
    <row r="240" spans="1:8" customFormat="1" ht="15" customHeight="1" x14ac:dyDescent="0.25">
      <c r="A240" s="38">
        <v>216219000000000</v>
      </c>
      <c r="B240" s="39" t="s">
        <v>173</v>
      </c>
      <c r="C240" s="40">
        <v>-110830.85</v>
      </c>
      <c r="D240" s="40">
        <v>110863.72</v>
      </c>
      <c r="E240" s="41">
        <v>268556.61</v>
      </c>
      <c r="F240" s="40">
        <v>-157692.89000000001</v>
      </c>
      <c r="G240" s="40">
        <v>-268523.74</v>
      </c>
      <c r="H240" s="17"/>
    </row>
    <row r="241" spans="1:8" customFormat="1" ht="15" customHeight="1" x14ac:dyDescent="0.25">
      <c r="A241" s="38">
        <v>216219013</v>
      </c>
      <c r="B241" s="39" t="s">
        <v>174</v>
      </c>
      <c r="C241" s="40">
        <v>-82633.42</v>
      </c>
      <c r="D241" s="40">
        <v>83728.47</v>
      </c>
      <c r="E241" s="41">
        <v>107157.1</v>
      </c>
      <c r="F241" s="40">
        <v>-23428.63</v>
      </c>
      <c r="G241" s="40">
        <v>-106062.05</v>
      </c>
      <c r="H241" s="17"/>
    </row>
    <row r="242" spans="1:8" customFormat="1" ht="15" customHeight="1" x14ac:dyDescent="0.25">
      <c r="A242" s="38">
        <v>216219000000000</v>
      </c>
      <c r="B242" s="39" t="s">
        <v>174</v>
      </c>
      <c r="C242" s="40">
        <v>-82633.42</v>
      </c>
      <c r="D242" s="40">
        <v>83728.47</v>
      </c>
      <c r="E242" s="41">
        <v>107157.1</v>
      </c>
      <c r="F242" s="40">
        <v>-23428.63</v>
      </c>
      <c r="G242" s="40">
        <v>-106062.05</v>
      </c>
      <c r="H242" s="17"/>
    </row>
    <row r="243" spans="1:8" customFormat="1" ht="15" customHeight="1" x14ac:dyDescent="0.25">
      <c r="A243" s="38">
        <v>216219015</v>
      </c>
      <c r="B243" s="39" t="s">
        <v>175</v>
      </c>
      <c r="C243" s="40">
        <v>-88139.8</v>
      </c>
      <c r="D243" s="40">
        <v>88160.2</v>
      </c>
      <c r="E243" s="41">
        <v>83444.97</v>
      </c>
      <c r="F243" s="40">
        <v>4715.2299999999996</v>
      </c>
      <c r="G243" s="40">
        <v>-83424.570000000007</v>
      </c>
      <c r="H243" s="17"/>
    </row>
    <row r="244" spans="1:8" customFormat="1" ht="15" customHeight="1" x14ac:dyDescent="0.25">
      <c r="A244" s="38">
        <v>216219000000000</v>
      </c>
      <c r="B244" s="39" t="s">
        <v>176</v>
      </c>
      <c r="C244" s="40">
        <v>-88139.8</v>
      </c>
      <c r="D244" s="40">
        <v>88160.2</v>
      </c>
      <c r="E244" s="41">
        <v>83444.97</v>
      </c>
      <c r="F244" s="40">
        <v>4715.2299999999996</v>
      </c>
      <c r="G244" s="40">
        <v>-83424.570000000007</v>
      </c>
      <c r="H244" s="17"/>
    </row>
    <row r="245" spans="1:8" customFormat="1" ht="15" customHeight="1" x14ac:dyDescent="0.25">
      <c r="A245" s="38">
        <v>216219017</v>
      </c>
      <c r="B245" s="39" t="s">
        <v>177</v>
      </c>
      <c r="C245" s="40">
        <v>-152339.94</v>
      </c>
      <c r="D245" s="40">
        <v>446169.28</v>
      </c>
      <c r="E245" s="41">
        <v>439613.49</v>
      </c>
      <c r="F245" s="40">
        <v>6555.79</v>
      </c>
      <c r="G245" s="40">
        <v>-145784.15</v>
      </c>
      <c r="H245" s="17"/>
    </row>
    <row r="246" spans="1:8" customFormat="1" ht="15" customHeight="1" x14ac:dyDescent="0.25">
      <c r="A246" s="38">
        <v>216219000000000</v>
      </c>
      <c r="B246" s="39" t="s">
        <v>177</v>
      </c>
      <c r="C246" s="40">
        <v>-152339.94</v>
      </c>
      <c r="D246" s="40">
        <v>446169.28</v>
      </c>
      <c r="E246" s="41">
        <v>439613.49</v>
      </c>
      <c r="F246" s="40">
        <v>6555.79</v>
      </c>
      <c r="G246" s="40">
        <v>-145784.15</v>
      </c>
      <c r="H246" s="17"/>
    </row>
    <row r="247" spans="1:8" customFormat="1" ht="15" customHeight="1" x14ac:dyDescent="0.25">
      <c r="A247" s="38">
        <v>216219018</v>
      </c>
      <c r="B247" s="39" t="s">
        <v>495</v>
      </c>
      <c r="C247" s="40">
        <v>-20154.53</v>
      </c>
      <c r="D247" s="40">
        <v>2562.56</v>
      </c>
      <c r="E247" s="41">
        <v>0</v>
      </c>
      <c r="F247" s="40">
        <v>2562.56</v>
      </c>
      <c r="G247" s="40">
        <v>-17591.97</v>
      </c>
      <c r="H247" s="17"/>
    </row>
    <row r="248" spans="1:8" customFormat="1" ht="15" customHeight="1" x14ac:dyDescent="0.25">
      <c r="A248" s="38">
        <v>216219000000000</v>
      </c>
      <c r="B248" s="39" t="s">
        <v>496</v>
      </c>
      <c r="C248" s="40">
        <v>-20154.53</v>
      </c>
      <c r="D248" s="40">
        <v>2562.56</v>
      </c>
      <c r="E248" s="41">
        <v>0</v>
      </c>
      <c r="F248" s="40">
        <v>2562.56</v>
      </c>
      <c r="G248" s="40">
        <v>-17591.97</v>
      </c>
      <c r="H248" s="17"/>
    </row>
    <row r="249" spans="1:8" customFormat="1" ht="15" customHeight="1" x14ac:dyDescent="0.25">
      <c r="A249" s="38">
        <v>218</v>
      </c>
      <c r="B249" s="39" t="s">
        <v>178</v>
      </c>
      <c r="C249" s="40">
        <v>-9710167.7899999991</v>
      </c>
      <c r="D249" s="40">
        <v>19503282.280000001</v>
      </c>
      <c r="E249" s="41">
        <v>18212581.57</v>
      </c>
      <c r="F249" s="40">
        <v>1290700.71</v>
      </c>
      <c r="G249" s="40">
        <v>-8419467.0800000001</v>
      </c>
      <c r="H249" s="17"/>
    </row>
    <row r="250" spans="1:8" customFormat="1" ht="15" customHeight="1" x14ac:dyDescent="0.25">
      <c r="A250" s="38">
        <v>2181</v>
      </c>
      <c r="B250" s="39" t="s">
        <v>179</v>
      </c>
      <c r="C250" s="40">
        <v>-2954160.69</v>
      </c>
      <c r="D250" s="40">
        <v>1149254.69</v>
      </c>
      <c r="E250" s="41">
        <v>413125.22</v>
      </c>
      <c r="F250" s="40">
        <v>736129.47</v>
      </c>
      <c r="G250" s="40">
        <v>-2218031.2200000002</v>
      </c>
      <c r="H250" s="17"/>
    </row>
    <row r="251" spans="1:8" customFormat="1" ht="15" customHeight="1" x14ac:dyDescent="0.25">
      <c r="A251" s="38">
        <v>21811</v>
      </c>
      <c r="B251" s="39" t="s">
        <v>179</v>
      </c>
      <c r="C251" s="40">
        <v>-2954160.69</v>
      </c>
      <c r="D251" s="40">
        <v>1149254.69</v>
      </c>
      <c r="E251" s="41">
        <v>413125.22</v>
      </c>
      <c r="F251" s="40">
        <v>736129.47</v>
      </c>
      <c r="G251" s="40">
        <v>-2218031.2200000002</v>
      </c>
      <c r="H251" s="17"/>
    </row>
    <row r="252" spans="1:8" customFormat="1" ht="15" customHeight="1" x14ac:dyDescent="0.25">
      <c r="A252" s="38">
        <v>218119</v>
      </c>
      <c r="B252" s="39" t="s">
        <v>179</v>
      </c>
      <c r="C252" s="40">
        <v>-2954160.69</v>
      </c>
      <c r="D252" s="40">
        <v>1149254.69</v>
      </c>
      <c r="E252" s="41">
        <v>413125.22</v>
      </c>
      <c r="F252" s="40">
        <v>736129.47</v>
      </c>
      <c r="G252" s="40">
        <v>-2218031.2200000002</v>
      </c>
      <c r="H252" s="17"/>
    </row>
    <row r="253" spans="1:8" customFormat="1" ht="15" customHeight="1" x14ac:dyDescent="0.25">
      <c r="A253" s="38">
        <v>21811901</v>
      </c>
      <c r="B253" s="39" t="s">
        <v>179</v>
      </c>
      <c r="C253" s="40">
        <v>-2954160.69</v>
      </c>
      <c r="D253" s="40">
        <v>1149254.69</v>
      </c>
      <c r="E253" s="41">
        <v>413125.22</v>
      </c>
      <c r="F253" s="40">
        <v>736129.47</v>
      </c>
      <c r="G253" s="40">
        <v>-2218031.2200000002</v>
      </c>
      <c r="H253" s="17"/>
    </row>
    <row r="254" spans="1:8" customFormat="1" ht="15" customHeight="1" x14ac:dyDescent="0.25">
      <c r="A254" s="38">
        <v>218119011</v>
      </c>
      <c r="B254" s="39" t="s">
        <v>180</v>
      </c>
      <c r="C254" s="40">
        <v>-6972.76</v>
      </c>
      <c r="D254" s="40">
        <v>178961.55</v>
      </c>
      <c r="E254" s="41">
        <v>171988.79</v>
      </c>
      <c r="F254" s="40">
        <v>6972.76</v>
      </c>
      <c r="G254" s="40">
        <v>0</v>
      </c>
      <c r="H254" s="17"/>
    </row>
    <row r="255" spans="1:8" customFormat="1" ht="15" customHeight="1" x14ac:dyDescent="0.25">
      <c r="A255" s="38">
        <v>218119000000000</v>
      </c>
      <c r="B255" s="39" t="s">
        <v>180</v>
      </c>
      <c r="C255" s="40">
        <v>-6972.76</v>
      </c>
      <c r="D255" s="40">
        <v>178961.55</v>
      </c>
      <c r="E255" s="41">
        <v>171988.79</v>
      </c>
      <c r="F255" s="40">
        <v>6972.76</v>
      </c>
      <c r="G255" s="40">
        <v>0</v>
      </c>
      <c r="H255" s="17"/>
    </row>
    <row r="256" spans="1:8" customFormat="1" ht="15" customHeight="1" x14ac:dyDescent="0.25">
      <c r="A256" s="38">
        <v>218119012</v>
      </c>
      <c r="B256" s="39" t="s">
        <v>181</v>
      </c>
      <c r="C256" s="40">
        <v>-780680.32</v>
      </c>
      <c r="D256" s="40">
        <v>0</v>
      </c>
      <c r="E256" s="41">
        <v>49807.79</v>
      </c>
      <c r="F256" s="40">
        <v>-49807.79</v>
      </c>
      <c r="G256" s="40">
        <v>-830488.11</v>
      </c>
      <c r="H256" s="17"/>
    </row>
    <row r="257" spans="1:8" customFormat="1" ht="15" customHeight="1" x14ac:dyDescent="0.25">
      <c r="A257" s="38">
        <v>218119000000000</v>
      </c>
      <c r="B257" s="39" t="s">
        <v>182</v>
      </c>
      <c r="C257" s="40">
        <v>-780680.32</v>
      </c>
      <c r="D257" s="40">
        <v>0</v>
      </c>
      <c r="E257" s="41">
        <v>49807.79</v>
      </c>
      <c r="F257" s="40">
        <v>-49807.79</v>
      </c>
      <c r="G257" s="40">
        <v>-830488.11</v>
      </c>
      <c r="H257" s="17"/>
    </row>
    <row r="258" spans="1:8" customFormat="1" ht="15" customHeight="1" x14ac:dyDescent="0.25">
      <c r="A258" s="38">
        <v>218119014</v>
      </c>
      <c r="B258" s="39" t="s">
        <v>183</v>
      </c>
      <c r="C258" s="40">
        <v>-1403809.93</v>
      </c>
      <c r="D258" s="40">
        <v>147267.57999999999</v>
      </c>
      <c r="E258" s="41">
        <v>107270.13</v>
      </c>
      <c r="F258" s="40">
        <v>39997.449999999997</v>
      </c>
      <c r="G258" s="40">
        <v>-1363812.48</v>
      </c>
      <c r="H258" s="17"/>
    </row>
    <row r="259" spans="1:8" customFormat="1" ht="15" customHeight="1" x14ac:dyDescent="0.25">
      <c r="A259" s="38">
        <v>218119000000000</v>
      </c>
      <c r="B259" s="39" t="s">
        <v>184</v>
      </c>
      <c r="C259" s="40">
        <v>-1038825.14</v>
      </c>
      <c r="D259" s="40">
        <v>109248.91</v>
      </c>
      <c r="E259" s="41">
        <v>82154.05</v>
      </c>
      <c r="F259" s="40">
        <v>27094.86</v>
      </c>
      <c r="G259" s="40">
        <v>-1011730.28</v>
      </c>
      <c r="H259" s="17"/>
    </row>
    <row r="260" spans="1:8" customFormat="1" ht="15" customHeight="1" x14ac:dyDescent="0.25">
      <c r="A260" s="38">
        <v>218119000000000</v>
      </c>
      <c r="B260" s="39" t="s">
        <v>185</v>
      </c>
      <c r="C260" s="40">
        <v>-364984.79</v>
      </c>
      <c r="D260" s="40">
        <v>38018.67</v>
      </c>
      <c r="E260" s="41">
        <v>25116.080000000002</v>
      </c>
      <c r="F260" s="40">
        <v>12902.59</v>
      </c>
      <c r="G260" s="40">
        <v>-352082.2</v>
      </c>
      <c r="H260" s="17"/>
    </row>
    <row r="261" spans="1:8" customFormat="1" ht="15" customHeight="1" x14ac:dyDescent="0.25">
      <c r="A261" s="38">
        <v>218119015</v>
      </c>
      <c r="B261" s="39" t="s">
        <v>186</v>
      </c>
      <c r="C261" s="40">
        <v>-740625.91</v>
      </c>
      <c r="D261" s="40">
        <v>811015.18</v>
      </c>
      <c r="E261" s="41">
        <v>70389.27</v>
      </c>
      <c r="F261" s="40">
        <v>740625.91</v>
      </c>
      <c r="G261" s="40">
        <v>0</v>
      </c>
      <c r="H261" s="17"/>
    </row>
    <row r="262" spans="1:8" customFormat="1" ht="15" customHeight="1" x14ac:dyDescent="0.25">
      <c r="A262" s="38">
        <v>218119000000000</v>
      </c>
      <c r="B262" s="39" t="s">
        <v>187</v>
      </c>
      <c r="C262" s="40">
        <v>-549425.89</v>
      </c>
      <c r="D262" s="40">
        <v>601600.80000000005</v>
      </c>
      <c r="E262" s="41">
        <v>52174.91</v>
      </c>
      <c r="F262" s="40">
        <v>549425.89</v>
      </c>
      <c r="G262" s="40">
        <v>0</v>
      </c>
      <c r="H262" s="17"/>
    </row>
    <row r="263" spans="1:8" customFormat="1" ht="15" customHeight="1" x14ac:dyDescent="0.25">
      <c r="A263" s="38">
        <v>218119000000000</v>
      </c>
      <c r="B263" s="39" t="s">
        <v>188</v>
      </c>
      <c r="C263" s="40">
        <v>-191200.02</v>
      </c>
      <c r="D263" s="40">
        <v>209414.38</v>
      </c>
      <c r="E263" s="41">
        <v>18214.36</v>
      </c>
      <c r="F263" s="40">
        <v>191200.02</v>
      </c>
      <c r="G263" s="40">
        <v>0</v>
      </c>
      <c r="H263" s="17"/>
    </row>
    <row r="264" spans="1:8" customFormat="1" ht="15" customHeight="1" x14ac:dyDescent="0.25">
      <c r="A264" s="38">
        <v>218119018</v>
      </c>
      <c r="B264" s="39" t="s">
        <v>189</v>
      </c>
      <c r="C264" s="40">
        <v>-22071.77</v>
      </c>
      <c r="D264" s="40">
        <v>12010.38</v>
      </c>
      <c r="E264" s="41">
        <v>13669.24</v>
      </c>
      <c r="F264" s="40">
        <v>-1658.86</v>
      </c>
      <c r="G264" s="40">
        <v>-23730.63</v>
      </c>
      <c r="H264" s="17"/>
    </row>
    <row r="265" spans="1:8" customFormat="1" ht="15" customHeight="1" x14ac:dyDescent="0.25">
      <c r="A265" s="38">
        <v>218119000000000</v>
      </c>
      <c r="B265" s="39" t="s">
        <v>190</v>
      </c>
      <c r="C265" s="40">
        <v>-22071.77</v>
      </c>
      <c r="D265" s="40">
        <v>12010.38</v>
      </c>
      <c r="E265" s="41">
        <v>13669.24</v>
      </c>
      <c r="F265" s="40">
        <v>-1658.86</v>
      </c>
      <c r="G265" s="40">
        <v>-23730.63</v>
      </c>
      <c r="H265" s="17"/>
    </row>
    <row r="266" spans="1:8" customFormat="1" ht="15" customHeight="1" x14ac:dyDescent="0.25">
      <c r="A266" s="38">
        <v>2182</v>
      </c>
      <c r="B266" s="39" t="s">
        <v>191</v>
      </c>
      <c r="C266" s="40">
        <v>-4802171.84</v>
      </c>
      <c r="D266" s="40">
        <v>5412445.9500000002</v>
      </c>
      <c r="E266" s="41">
        <v>3278110.47</v>
      </c>
      <c r="F266" s="40">
        <v>2134335.48</v>
      </c>
      <c r="G266" s="40">
        <v>-2667836.36</v>
      </c>
      <c r="H266" s="17"/>
    </row>
    <row r="267" spans="1:8" customFormat="1" ht="15" customHeight="1" x14ac:dyDescent="0.25">
      <c r="A267" s="38">
        <v>21821</v>
      </c>
      <c r="B267" s="39" t="s">
        <v>191</v>
      </c>
      <c r="C267" s="40">
        <v>-4802171.84</v>
      </c>
      <c r="D267" s="40">
        <v>5412445.9500000002</v>
      </c>
      <c r="E267" s="41">
        <v>3278110.47</v>
      </c>
      <c r="F267" s="40">
        <v>2134335.48</v>
      </c>
      <c r="G267" s="40">
        <v>-2667836.36</v>
      </c>
      <c r="H267" s="17"/>
    </row>
    <row r="268" spans="1:8" customFormat="1" ht="15" customHeight="1" x14ac:dyDescent="0.25">
      <c r="A268" s="38">
        <v>218219</v>
      </c>
      <c r="B268" s="39" t="s">
        <v>191</v>
      </c>
      <c r="C268" s="40">
        <v>-4802171.84</v>
      </c>
      <c r="D268" s="40">
        <v>5412445.9500000002</v>
      </c>
      <c r="E268" s="41">
        <v>3278110.47</v>
      </c>
      <c r="F268" s="40">
        <v>2134335.48</v>
      </c>
      <c r="G268" s="40">
        <v>-2667836.36</v>
      </c>
      <c r="H268" s="17"/>
    </row>
    <row r="269" spans="1:8" customFormat="1" ht="15" customHeight="1" x14ac:dyDescent="0.25">
      <c r="A269" s="38">
        <v>21821901</v>
      </c>
      <c r="B269" s="39" t="s">
        <v>191</v>
      </c>
      <c r="C269" s="40">
        <v>-4802171.84</v>
      </c>
      <c r="D269" s="40">
        <v>5412445.9500000002</v>
      </c>
      <c r="E269" s="41">
        <v>3278110.47</v>
      </c>
      <c r="F269" s="40">
        <v>2134335.48</v>
      </c>
      <c r="G269" s="40">
        <v>-2667836.36</v>
      </c>
      <c r="H269" s="17"/>
    </row>
    <row r="270" spans="1:8" customFormat="1" ht="15" customHeight="1" x14ac:dyDescent="0.25">
      <c r="A270" s="38">
        <v>218219011</v>
      </c>
      <c r="B270" s="39" t="s">
        <v>191</v>
      </c>
      <c r="C270" s="40">
        <v>-4802171.84</v>
      </c>
      <c r="D270" s="40">
        <v>5412445.9500000002</v>
      </c>
      <c r="E270" s="41">
        <v>3278110.47</v>
      </c>
      <c r="F270" s="40">
        <v>2134335.48</v>
      </c>
      <c r="G270" s="40">
        <v>-2667836.36</v>
      </c>
      <c r="H270" s="17"/>
    </row>
    <row r="271" spans="1:8" customFormat="1" ht="15" customHeight="1" x14ac:dyDescent="0.25">
      <c r="A271" s="38">
        <v>218219000000000</v>
      </c>
      <c r="B271" s="39" t="s">
        <v>192</v>
      </c>
      <c r="C271" s="40">
        <v>-44285.42</v>
      </c>
      <c r="D271" s="40">
        <v>358234.08</v>
      </c>
      <c r="E271" s="41">
        <v>334954.3</v>
      </c>
      <c r="F271" s="40">
        <v>23279.78</v>
      </c>
      <c r="G271" s="40">
        <v>-21005.64</v>
      </c>
      <c r="H271" s="17"/>
    </row>
    <row r="272" spans="1:8" customFormat="1" ht="15" customHeight="1" x14ac:dyDescent="0.25">
      <c r="A272" s="38">
        <v>218219000000000</v>
      </c>
      <c r="B272" s="39" t="s">
        <v>193</v>
      </c>
      <c r="C272" s="40">
        <v>-52475.28</v>
      </c>
      <c r="D272" s="40">
        <v>933527.06</v>
      </c>
      <c r="E272" s="41">
        <v>906438.34</v>
      </c>
      <c r="F272" s="40">
        <v>27088.720000000001</v>
      </c>
      <c r="G272" s="40">
        <v>-25386.560000000001</v>
      </c>
      <c r="H272" s="17"/>
    </row>
    <row r="273" spans="1:8" customFormat="1" ht="15" customHeight="1" x14ac:dyDescent="0.25">
      <c r="A273" s="38">
        <v>218219000000000</v>
      </c>
      <c r="B273" s="39" t="s">
        <v>194</v>
      </c>
      <c r="C273" s="40">
        <v>-705329.74</v>
      </c>
      <c r="D273" s="40">
        <v>167850</v>
      </c>
      <c r="E273" s="41">
        <v>161725.47</v>
      </c>
      <c r="F273" s="40">
        <v>6124.53</v>
      </c>
      <c r="G273" s="40">
        <v>-699205.21</v>
      </c>
      <c r="H273" s="17"/>
    </row>
    <row r="274" spans="1:8" customFormat="1" ht="15" customHeight="1" x14ac:dyDescent="0.25">
      <c r="A274" s="38">
        <v>218219000000000</v>
      </c>
      <c r="B274" s="39" t="s">
        <v>195</v>
      </c>
      <c r="C274" s="40">
        <v>-3664049.78</v>
      </c>
      <c r="D274" s="40">
        <v>3690896.2</v>
      </c>
      <c r="E274" s="41">
        <v>1554513.08</v>
      </c>
      <c r="F274" s="40">
        <v>2136383.12</v>
      </c>
      <c r="G274" s="40">
        <v>-1527666.66</v>
      </c>
      <c r="H274" s="17"/>
    </row>
    <row r="275" spans="1:8" customFormat="1" ht="15" customHeight="1" x14ac:dyDescent="0.25">
      <c r="A275" s="38">
        <v>218219000000000</v>
      </c>
      <c r="B275" s="39" t="s">
        <v>196</v>
      </c>
      <c r="C275" s="40">
        <v>-259504.24</v>
      </c>
      <c r="D275" s="40">
        <v>261938.61</v>
      </c>
      <c r="E275" s="41">
        <v>317110.34999999998</v>
      </c>
      <c r="F275" s="40">
        <v>-55171.74</v>
      </c>
      <c r="G275" s="40">
        <v>-314675.98</v>
      </c>
      <c r="H275" s="17"/>
    </row>
    <row r="276" spans="1:8" customFormat="1" ht="15" customHeight="1" x14ac:dyDescent="0.25">
      <c r="A276" s="38">
        <v>218219000000000</v>
      </c>
      <c r="B276" s="39" t="s">
        <v>197</v>
      </c>
      <c r="C276" s="40">
        <v>-73878.37</v>
      </c>
      <c r="D276" s="40">
        <v>0</v>
      </c>
      <c r="E276" s="41">
        <v>3368.93</v>
      </c>
      <c r="F276" s="40">
        <v>-3368.93</v>
      </c>
      <c r="G276" s="40">
        <v>-77247.3</v>
      </c>
      <c r="H276" s="17"/>
    </row>
    <row r="277" spans="1:8" customFormat="1" ht="15" customHeight="1" x14ac:dyDescent="0.25">
      <c r="A277" s="38">
        <v>218219000000000</v>
      </c>
      <c r="B277" s="39" t="s">
        <v>497</v>
      </c>
      <c r="C277" s="40">
        <v>-2649.01</v>
      </c>
      <c r="D277" s="40">
        <v>0</v>
      </c>
      <c r="E277" s="41">
        <v>0</v>
      </c>
      <c r="F277" s="40">
        <v>0</v>
      </c>
      <c r="G277" s="40">
        <v>-2649.01</v>
      </c>
      <c r="H277" s="17"/>
    </row>
    <row r="278" spans="1:8" customFormat="1" ht="15" customHeight="1" x14ac:dyDescent="0.25">
      <c r="A278" s="38">
        <v>2185</v>
      </c>
      <c r="B278" s="39" t="s">
        <v>198</v>
      </c>
      <c r="C278" s="40">
        <v>397771.34</v>
      </c>
      <c r="D278" s="40">
        <v>12941581.640000001</v>
      </c>
      <c r="E278" s="41">
        <v>13619373.48</v>
      </c>
      <c r="F278" s="40">
        <v>-677791.84</v>
      </c>
      <c r="G278" s="40">
        <v>-280020.5</v>
      </c>
      <c r="H278" s="17"/>
    </row>
    <row r="279" spans="1:8" customFormat="1" ht="15" customHeight="1" x14ac:dyDescent="0.25">
      <c r="A279" s="38">
        <v>21851</v>
      </c>
      <c r="B279" s="39" t="s">
        <v>198</v>
      </c>
      <c r="C279" s="40">
        <v>397771.34</v>
      </c>
      <c r="D279" s="40">
        <v>12941581.640000001</v>
      </c>
      <c r="E279" s="41">
        <v>13619373.48</v>
      </c>
      <c r="F279" s="40">
        <v>-677791.84</v>
      </c>
      <c r="G279" s="40">
        <v>-280020.5</v>
      </c>
      <c r="H279" s="17"/>
    </row>
    <row r="280" spans="1:8" customFormat="1" ht="15" customHeight="1" x14ac:dyDescent="0.25">
      <c r="A280" s="38">
        <v>218519</v>
      </c>
      <c r="B280" s="39" t="s">
        <v>198</v>
      </c>
      <c r="C280" s="40">
        <v>397771.34</v>
      </c>
      <c r="D280" s="40">
        <v>12941581.640000001</v>
      </c>
      <c r="E280" s="41">
        <v>13619373.48</v>
      </c>
      <c r="F280" s="40">
        <v>-677791.84</v>
      </c>
      <c r="G280" s="40">
        <v>-280020.5</v>
      </c>
      <c r="H280" s="17"/>
    </row>
    <row r="281" spans="1:8" customFormat="1" ht="15" customHeight="1" x14ac:dyDescent="0.25">
      <c r="A281" s="38">
        <v>21851901</v>
      </c>
      <c r="B281" s="39" t="s">
        <v>199</v>
      </c>
      <c r="C281" s="40">
        <v>397771.34</v>
      </c>
      <c r="D281" s="40">
        <v>12941581.640000001</v>
      </c>
      <c r="E281" s="41">
        <v>13619373.48</v>
      </c>
      <c r="F281" s="40">
        <v>-677791.84</v>
      </c>
      <c r="G281" s="40">
        <v>-280020.5</v>
      </c>
      <c r="H281" s="17"/>
    </row>
    <row r="282" spans="1:8" customFormat="1" ht="15" customHeight="1" x14ac:dyDescent="0.25">
      <c r="A282" s="38">
        <v>218519011</v>
      </c>
      <c r="B282" s="39" t="s">
        <v>200</v>
      </c>
      <c r="C282" s="40">
        <v>397771.34</v>
      </c>
      <c r="D282" s="40">
        <v>12941581.640000001</v>
      </c>
      <c r="E282" s="41">
        <v>13619373.48</v>
      </c>
      <c r="F282" s="40">
        <v>-677791.84</v>
      </c>
      <c r="G282" s="40">
        <v>-280020.5</v>
      </c>
      <c r="H282" s="17"/>
    </row>
    <row r="283" spans="1:8" customFormat="1" ht="15" customHeight="1" x14ac:dyDescent="0.25">
      <c r="A283" s="38">
        <v>218519000000000</v>
      </c>
      <c r="B283" s="39" t="s">
        <v>200</v>
      </c>
      <c r="C283" s="40">
        <v>397771.34</v>
      </c>
      <c r="D283" s="40">
        <v>12941581.640000001</v>
      </c>
      <c r="E283" s="41">
        <v>13619373.48</v>
      </c>
      <c r="F283" s="40">
        <v>-677791.84</v>
      </c>
      <c r="G283" s="40">
        <v>-280020.5</v>
      </c>
      <c r="H283" s="17"/>
    </row>
    <row r="284" spans="1:8" customFormat="1" ht="15" customHeight="1" x14ac:dyDescent="0.25">
      <c r="A284" s="38">
        <v>2188</v>
      </c>
      <c r="B284" s="39" t="s">
        <v>201</v>
      </c>
      <c r="C284" s="40">
        <v>-2351606.6</v>
      </c>
      <c r="D284" s="40">
        <v>0</v>
      </c>
      <c r="E284" s="41">
        <v>901972.4</v>
      </c>
      <c r="F284" s="40">
        <v>-901972.4</v>
      </c>
      <c r="G284" s="40">
        <v>-3253579</v>
      </c>
      <c r="H284" s="17"/>
    </row>
    <row r="285" spans="1:8" customFormat="1" ht="15" customHeight="1" x14ac:dyDescent="0.25">
      <c r="A285" s="38">
        <v>21888</v>
      </c>
      <c r="B285" s="39" t="s">
        <v>202</v>
      </c>
      <c r="C285" s="40">
        <v>-2351606.6</v>
      </c>
      <c r="D285" s="40">
        <v>0</v>
      </c>
      <c r="E285" s="41">
        <v>901972.4</v>
      </c>
      <c r="F285" s="40">
        <v>-901972.4</v>
      </c>
      <c r="G285" s="40">
        <v>-3253579</v>
      </c>
      <c r="H285" s="17"/>
    </row>
    <row r="286" spans="1:8" customFormat="1" ht="15" customHeight="1" x14ac:dyDescent="0.25">
      <c r="A286" s="38">
        <v>218889</v>
      </c>
      <c r="B286" s="39" t="s">
        <v>202</v>
      </c>
      <c r="C286" s="40">
        <v>-2351606.6</v>
      </c>
      <c r="D286" s="40">
        <v>0</v>
      </c>
      <c r="E286" s="41">
        <v>901972.4</v>
      </c>
      <c r="F286" s="40">
        <v>-901972.4</v>
      </c>
      <c r="G286" s="40">
        <v>-3253579</v>
      </c>
      <c r="H286" s="17"/>
    </row>
    <row r="287" spans="1:8" customFormat="1" ht="15" customHeight="1" x14ac:dyDescent="0.25">
      <c r="A287" s="38">
        <v>21888908</v>
      </c>
      <c r="B287" s="39" t="s">
        <v>202</v>
      </c>
      <c r="C287" s="40">
        <v>-2351606.6</v>
      </c>
      <c r="D287" s="40">
        <v>0</v>
      </c>
      <c r="E287" s="41">
        <v>901972.4</v>
      </c>
      <c r="F287" s="40">
        <v>-901972.4</v>
      </c>
      <c r="G287" s="40">
        <v>-3253579</v>
      </c>
      <c r="H287" s="17"/>
    </row>
    <row r="288" spans="1:8" customFormat="1" ht="15" customHeight="1" x14ac:dyDescent="0.25">
      <c r="A288" s="38">
        <v>218889082</v>
      </c>
      <c r="B288" s="39" t="s">
        <v>203</v>
      </c>
      <c r="C288" s="40">
        <v>-2351606.6</v>
      </c>
      <c r="D288" s="40">
        <v>0</v>
      </c>
      <c r="E288" s="41">
        <v>901972.4</v>
      </c>
      <c r="F288" s="40">
        <v>-901972.4</v>
      </c>
      <c r="G288" s="40">
        <v>-3253579</v>
      </c>
      <c r="H288" s="17"/>
    </row>
    <row r="289" spans="1:8" customFormat="1" ht="15" customHeight="1" x14ac:dyDescent="0.25">
      <c r="A289" s="38">
        <v>218889000000000</v>
      </c>
      <c r="B289" s="39" t="s">
        <v>204</v>
      </c>
      <c r="C289" s="40">
        <v>-2351606.6</v>
      </c>
      <c r="D289" s="40">
        <v>0</v>
      </c>
      <c r="E289" s="41">
        <v>901972.4</v>
      </c>
      <c r="F289" s="40">
        <v>-901972.4</v>
      </c>
      <c r="G289" s="40">
        <v>-3253579</v>
      </c>
      <c r="H289" s="17"/>
    </row>
    <row r="290" spans="1:8" customFormat="1" ht="15" customHeight="1" x14ac:dyDescent="0.25">
      <c r="A290" s="38">
        <v>23</v>
      </c>
      <c r="B290" s="39" t="s">
        <v>205</v>
      </c>
      <c r="C290" s="40">
        <v>-780080.2</v>
      </c>
      <c r="D290" s="40">
        <v>0</v>
      </c>
      <c r="E290" s="41">
        <v>177129.87</v>
      </c>
      <c r="F290" s="40">
        <v>-177129.87</v>
      </c>
      <c r="G290" s="40">
        <v>-957210.07</v>
      </c>
      <c r="H290" s="17"/>
    </row>
    <row r="291" spans="1:8" customFormat="1" ht="15" customHeight="1" x14ac:dyDescent="0.25">
      <c r="A291" s="38">
        <v>235</v>
      </c>
      <c r="B291" s="39" t="s">
        <v>206</v>
      </c>
      <c r="C291" s="40">
        <v>-780080.2</v>
      </c>
      <c r="D291" s="40">
        <v>0</v>
      </c>
      <c r="E291" s="41">
        <v>177129.87</v>
      </c>
      <c r="F291" s="40">
        <v>-177129.87</v>
      </c>
      <c r="G291" s="40">
        <v>-957210.07</v>
      </c>
      <c r="H291" s="17"/>
    </row>
    <row r="292" spans="1:8" customFormat="1" ht="15" customHeight="1" x14ac:dyDescent="0.25">
      <c r="A292" s="38">
        <v>2353</v>
      </c>
      <c r="B292" s="39" t="s">
        <v>206</v>
      </c>
      <c r="C292" s="40">
        <v>-780080.2</v>
      </c>
      <c r="D292" s="40">
        <v>0</v>
      </c>
      <c r="E292" s="41">
        <v>177129.87</v>
      </c>
      <c r="F292" s="40">
        <v>-177129.87</v>
      </c>
      <c r="G292" s="40">
        <v>-957210.07</v>
      </c>
      <c r="H292" s="17"/>
    </row>
    <row r="293" spans="1:8" customFormat="1" ht="15" customHeight="1" x14ac:dyDescent="0.25">
      <c r="A293" s="38">
        <v>23531</v>
      </c>
      <c r="B293" s="39" t="s">
        <v>207</v>
      </c>
      <c r="C293" s="40">
        <v>-740210.2</v>
      </c>
      <c r="D293" s="40">
        <v>0</v>
      </c>
      <c r="E293" s="41">
        <v>169903.85</v>
      </c>
      <c r="F293" s="40">
        <v>-169903.85</v>
      </c>
      <c r="G293" s="40">
        <v>-910114.05</v>
      </c>
      <c r="H293" s="17"/>
    </row>
    <row r="294" spans="1:8" customFormat="1" ht="15" customHeight="1" x14ac:dyDescent="0.25">
      <c r="A294" s="38">
        <v>235319</v>
      </c>
      <c r="B294" s="39" t="s">
        <v>207</v>
      </c>
      <c r="C294" s="40">
        <v>-740210.2</v>
      </c>
      <c r="D294" s="40">
        <v>0</v>
      </c>
      <c r="E294" s="41">
        <v>169903.85</v>
      </c>
      <c r="F294" s="40">
        <v>-169903.85</v>
      </c>
      <c r="G294" s="40">
        <v>-910114.05</v>
      </c>
      <c r="H294" s="17"/>
    </row>
    <row r="295" spans="1:8" customFormat="1" ht="15" customHeight="1" x14ac:dyDescent="0.25">
      <c r="A295" s="38">
        <v>23531901</v>
      </c>
      <c r="B295" s="39" t="s">
        <v>208</v>
      </c>
      <c r="C295" s="40">
        <v>-740210.2</v>
      </c>
      <c r="D295" s="40">
        <v>0</v>
      </c>
      <c r="E295" s="41">
        <v>169903.85</v>
      </c>
      <c r="F295" s="40">
        <v>-169903.85</v>
      </c>
      <c r="G295" s="40">
        <v>-910114.05</v>
      </c>
      <c r="H295" s="17"/>
    </row>
    <row r="296" spans="1:8" customFormat="1" ht="15" customHeight="1" x14ac:dyDescent="0.25">
      <c r="A296" s="38">
        <v>235319011</v>
      </c>
      <c r="B296" s="39" t="s">
        <v>209</v>
      </c>
      <c r="C296" s="40">
        <v>-544272.19999999995</v>
      </c>
      <c r="D296" s="40">
        <v>0</v>
      </c>
      <c r="E296" s="41">
        <v>124929.3</v>
      </c>
      <c r="F296" s="40">
        <v>-124929.3</v>
      </c>
      <c r="G296" s="40">
        <v>-669201.5</v>
      </c>
      <c r="H296" s="17"/>
    </row>
    <row r="297" spans="1:8" customFormat="1" ht="15" customHeight="1" x14ac:dyDescent="0.25">
      <c r="A297" s="38">
        <v>235319000000000</v>
      </c>
      <c r="B297" s="39" t="s">
        <v>210</v>
      </c>
      <c r="C297" s="40">
        <v>-544272.19999999995</v>
      </c>
      <c r="D297" s="40">
        <v>0</v>
      </c>
      <c r="E297" s="41">
        <v>124929.3</v>
      </c>
      <c r="F297" s="40">
        <v>-124929.3</v>
      </c>
      <c r="G297" s="40">
        <v>-669201.5</v>
      </c>
      <c r="H297" s="17"/>
    </row>
    <row r="298" spans="1:8" customFormat="1" ht="15" customHeight="1" x14ac:dyDescent="0.25">
      <c r="A298" s="38">
        <v>235319012</v>
      </c>
      <c r="B298" s="39" t="s">
        <v>211</v>
      </c>
      <c r="C298" s="40">
        <v>-195938</v>
      </c>
      <c r="D298" s="40">
        <v>0</v>
      </c>
      <c r="E298" s="41">
        <v>44974.55</v>
      </c>
      <c r="F298" s="40">
        <v>-44974.55</v>
      </c>
      <c r="G298" s="40">
        <v>-240912.55</v>
      </c>
      <c r="H298" s="17"/>
    </row>
    <row r="299" spans="1:8" customFormat="1" ht="15" customHeight="1" x14ac:dyDescent="0.25">
      <c r="A299" s="38">
        <v>235319000000000</v>
      </c>
      <c r="B299" s="39" t="s">
        <v>212</v>
      </c>
      <c r="C299" s="40">
        <v>-195938</v>
      </c>
      <c r="D299" s="40">
        <v>0</v>
      </c>
      <c r="E299" s="41">
        <v>44974.55</v>
      </c>
      <c r="F299" s="40">
        <v>-44974.55</v>
      </c>
      <c r="G299" s="40">
        <v>-240912.55</v>
      </c>
      <c r="H299" s="17"/>
    </row>
    <row r="300" spans="1:8" customFormat="1" ht="15" customHeight="1" x14ac:dyDescent="0.25">
      <c r="A300" s="38">
        <v>235329</v>
      </c>
      <c r="B300" s="39" t="s">
        <v>213</v>
      </c>
      <c r="C300" s="40">
        <v>-39870</v>
      </c>
      <c r="D300" s="40">
        <v>0</v>
      </c>
      <c r="E300" s="41">
        <v>7226.02</v>
      </c>
      <c r="F300" s="40">
        <v>-7226.02</v>
      </c>
      <c r="G300" s="40">
        <v>-47096.02</v>
      </c>
      <c r="H300" s="17"/>
    </row>
    <row r="301" spans="1:8" customFormat="1" ht="15" customHeight="1" x14ac:dyDescent="0.25">
      <c r="A301" s="38">
        <v>23532901</v>
      </c>
      <c r="B301" s="39" t="s">
        <v>214</v>
      </c>
      <c r="C301" s="40">
        <v>-39870</v>
      </c>
      <c r="D301" s="40">
        <v>0</v>
      </c>
      <c r="E301" s="41">
        <v>7226.02</v>
      </c>
      <c r="F301" s="40">
        <v>-7226.02</v>
      </c>
      <c r="G301" s="40">
        <v>-47096.02</v>
      </c>
      <c r="H301" s="17"/>
    </row>
    <row r="302" spans="1:8" customFormat="1" ht="15" customHeight="1" x14ac:dyDescent="0.25">
      <c r="A302" s="38">
        <v>235329012</v>
      </c>
      <c r="B302" s="39" t="s">
        <v>215</v>
      </c>
      <c r="C302" s="40">
        <v>-7764.49</v>
      </c>
      <c r="D302" s="40">
        <v>0</v>
      </c>
      <c r="E302" s="41">
        <v>3801.5</v>
      </c>
      <c r="F302" s="40">
        <v>-3801.5</v>
      </c>
      <c r="G302" s="40">
        <v>-11565.99</v>
      </c>
      <c r="H302" s="17"/>
    </row>
    <row r="303" spans="1:8" customFormat="1" ht="15" customHeight="1" x14ac:dyDescent="0.25">
      <c r="A303" s="38">
        <v>235329000000000</v>
      </c>
      <c r="B303" s="39" t="s">
        <v>216</v>
      </c>
      <c r="C303" s="40">
        <v>-7764.49</v>
      </c>
      <c r="D303" s="40">
        <v>0</v>
      </c>
      <c r="E303" s="41">
        <v>3801.5</v>
      </c>
      <c r="F303" s="40">
        <v>-3801.5</v>
      </c>
      <c r="G303" s="40">
        <v>-11565.99</v>
      </c>
      <c r="H303" s="17"/>
    </row>
    <row r="304" spans="1:8" customFormat="1" ht="15" customHeight="1" x14ac:dyDescent="0.25">
      <c r="A304" s="38">
        <v>235329013</v>
      </c>
      <c r="B304" s="39" t="s">
        <v>217</v>
      </c>
      <c r="C304" s="40">
        <v>-32105.51</v>
      </c>
      <c r="D304" s="40">
        <v>0</v>
      </c>
      <c r="E304" s="41">
        <v>3424.52</v>
      </c>
      <c r="F304" s="40">
        <v>-3424.52</v>
      </c>
      <c r="G304" s="40">
        <v>-35530.03</v>
      </c>
      <c r="H304" s="17"/>
    </row>
    <row r="305" spans="1:8" customFormat="1" ht="15" customHeight="1" x14ac:dyDescent="0.25">
      <c r="A305" s="38">
        <v>235329000000000</v>
      </c>
      <c r="B305" s="39" t="s">
        <v>218</v>
      </c>
      <c r="C305" s="40">
        <v>-32105.51</v>
      </c>
      <c r="D305" s="40">
        <v>0</v>
      </c>
      <c r="E305" s="41">
        <v>3424.52</v>
      </c>
      <c r="F305" s="40">
        <v>-3424.52</v>
      </c>
      <c r="G305" s="40">
        <v>-35530.03</v>
      </c>
      <c r="H305" s="17"/>
    </row>
    <row r="306" spans="1:8" customFormat="1" ht="15" customHeight="1" x14ac:dyDescent="0.25">
      <c r="A306" s="38">
        <v>25</v>
      </c>
      <c r="B306" s="39" t="s">
        <v>219</v>
      </c>
      <c r="C306" s="40">
        <v>-65841040.25</v>
      </c>
      <c r="D306" s="40">
        <v>3229718.15</v>
      </c>
      <c r="E306" s="41">
        <v>4840279.49</v>
      </c>
      <c r="F306" s="40">
        <v>-1610561.34</v>
      </c>
      <c r="G306" s="40">
        <v>-67451601.590000004</v>
      </c>
      <c r="H306" s="17"/>
    </row>
    <row r="307" spans="1:8" customFormat="1" ht="15" customHeight="1" x14ac:dyDescent="0.25">
      <c r="A307" s="38">
        <v>251</v>
      </c>
      <c r="B307" s="39" t="s">
        <v>220</v>
      </c>
      <c r="C307" s="40">
        <v>-39943599</v>
      </c>
      <c r="D307" s="40">
        <v>0</v>
      </c>
      <c r="E307" s="41">
        <v>0</v>
      </c>
      <c r="F307" s="40">
        <v>0</v>
      </c>
      <c r="G307" s="40">
        <v>-39943599</v>
      </c>
      <c r="H307" s="17"/>
    </row>
    <row r="308" spans="1:8" customFormat="1" ht="15" customHeight="1" x14ac:dyDescent="0.25">
      <c r="A308" s="38">
        <v>2511</v>
      </c>
      <c r="B308" s="39" t="s">
        <v>221</v>
      </c>
      <c r="C308" s="40">
        <v>-39943599</v>
      </c>
      <c r="D308" s="40">
        <v>0</v>
      </c>
      <c r="E308" s="41">
        <v>0</v>
      </c>
      <c r="F308" s="40">
        <v>0</v>
      </c>
      <c r="G308" s="40">
        <v>-39943599</v>
      </c>
      <c r="H308" s="17"/>
    </row>
    <row r="309" spans="1:8" customFormat="1" ht="15" customHeight="1" x14ac:dyDescent="0.25">
      <c r="A309" s="38">
        <v>25111</v>
      </c>
      <c r="B309" s="39" t="s">
        <v>222</v>
      </c>
      <c r="C309" s="40">
        <v>-39943599</v>
      </c>
      <c r="D309" s="40">
        <v>0</v>
      </c>
      <c r="E309" s="41">
        <v>0</v>
      </c>
      <c r="F309" s="40">
        <v>0</v>
      </c>
      <c r="G309" s="40">
        <v>-39943599</v>
      </c>
      <c r="H309" s="17"/>
    </row>
    <row r="310" spans="1:8" customFormat="1" ht="15" customHeight="1" x14ac:dyDescent="0.25">
      <c r="A310" s="38">
        <v>251119</v>
      </c>
      <c r="B310" s="39" t="s">
        <v>222</v>
      </c>
      <c r="C310" s="40">
        <v>-39943599</v>
      </c>
      <c r="D310" s="40">
        <v>0</v>
      </c>
      <c r="E310" s="41">
        <v>0</v>
      </c>
      <c r="F310" s="40">
        <v>0</v>
      </c>
      <c r="G310" s="40">
        <v>-39943599</v>
      </c>
      <c r="H310" s="17"/>
    </row>
    <row r="311" spans="1:8" customFormat="1" ht="15" customHeight="1" x14ac:dyDescent="0.25">
      <c r="A311" s="38">
        <v>25111901</v>
      </c>
      <c r="B311" s="39" t="s">
        <v>223</v>
      </c>
      <c r="C311" s="40">
        <v>-39943599</v>
      </c>
      <c r="D311" s="40">
        <v>0</v>
      </c>
      <c r="E311" s="41">
        <v>0</v>
      </c>
      <c r="F311" s="40">
        <v>0</v>
      </c>
      <c r="G311" s="40">
        <v>-39943599</v>
      </c>
      <c r="H311" s="17"/>
    </row>
    <row r="312" spans="1:8" customFormat="1" ht="15" customHeight="1" x14ac:dyDescent="0.25">
      <c r="A312" s="38">
        <v>251119011</v>
      </c>
      <c r="B312" s="39" t="s">
        <v>224</v>
      </c>
      <c r="C312" s="40">
        <v>-39943599</v>
      </c>
      <c r="D312" s="40">
        <v>0</v>
      </c>
      <c r="E312" s="41">
        <v>0</v>
      </c>
      <c r="F312" s="40">
        <v>0</v>
      </c>
      <c r="G312" s="40">
        <v>-39943599</v>
      </c>
      <c r="H312" s="17"/>
    </row>
    <row r="313" spans="1:8" customFormat="1" ht="15" customHeight="1" x14ac:dyDescent="0.25">
      <c r="A313" s="38">
        <v>251119000000000</v>
      </c>
      <c r="B313" s="39" t="s">
        <v>225</v>
      </c>
      <c r="C313" s="40">
        <v>-100000</v>
      </c>
      <c r="D313" s="40">
        <v>0</v>
      </c>
      <c r="E313" s="41">
        <v>0</v>
      </c>
      <c r="F313" s="40">
        <v>0</v>
      </c>
      <c r="G313" s="40">
        <v>-100000</v>
      </c>
      <c r="H313" s="17"/>
    </row>
    <row r="314" spans="1:8" customFormat="1" ht="15" customHeight="1" x14ac:dyDescent="0.25">
      <c r="A314" s="38">
        <v>251119000000000</v>
      </c>
      <c r="B314" s="39" t="s">
        <v>226</v>
      </c>
      <c r="C314" s="40">
        <v>-39843599</v>
      </c>
      <c r="D314" s="40">
        <v>0</v>
      </c>
      <c r="E314" s="41">
        <v>0</v>
      </c>
      <c r="F314" s="40">
        <v>0</v>
      </c>
      <c r="G314" s="40">
        <v>-39843599</v>
      </c>
      <c r="H314" s="17"/>
    </row>
    <row r="315" spans="1:8" customFormat="1" ht="15" customHeight="1" x14ac:dyDescent="0.25">
      <c r="A315" s="38">
        <v>254</v>
      </c>
      <c r="B315" s="39" t="s">
        <v>227</v>
      </c>
      <c r="C315" s="40">
        <v>-1441354.33</v>
      </c>
      <c r="D315" s="40">
        <v>3229718.15</v>
      </c>
      <c r="E315" s="41">
        <v>3553621.67</v>
      </c>
      <c r="F315" s="40">
        <v>-323903.52</v>
      </c>
      <c r="G315" s="40">
        <v>-1765257.85</v>
      </c>
      <c r="H315" s="17"/>
    </row>
    <row r="316" spans="1:8" customFormat="1" ht="15" customHeight="1" x14ac:dyDescent="0.25">
      <c r="A316" s="38">
        <v>2541</v>
      </c>
      <c r="B316" s="39" t="s">
        <v>228</v>
      </c>
      <c r="C316" s="40">
        <v>-1441354.33</v>
      </c>
      <c r="D316" s="40">
        <v>3229718.15</v>
      </c>
      <c r="E316" s="41">
        <v>3553621.67</v>
      </c>
      <c r="F316" s="40">
        <v>-323903.52</v>
      </c>
      <c r="G316" s="40">
        <v>-1765257.85</v>
      </c>
      <c r="H316" s="17"/>
    </row>
    <row r="317" spans="1:8" customFormat="1" ht="15" customHeight="1" x14ac:dyDescent="0.25">
      <c r="A317" s="38">
        <v>25411</v>
      </c>
      <c r="B317" s="39" t="s">
        <v>229</v>
      </c>
      <c r="C317" s="40">
        <v>-1441354.33</v>
      </c>
      <c r="D317" s="40">
        <v>3229718.15</v>
      </c>
      <c r="E317" s="41">
        <v>3553621.67</v>
      </c>
      <c r="F317" s="40">
        <v>-323903.52</v>
      </c>
      <c r="G317" s="40">
        <v>-1765257.85</v>
      </c>
      <c r="H317" s="17"/>
    </row>
    <row r="318" spans="1:8" customFormat="1" ht="15" customHeight="1" x14ac:dyDescent="0.25">
      <c r="A318" s="38">
        <v>254119</v>
      </c>
      <c r="B318" s="39" t="s">
        <v>229</v>
      </c>
      <c r="C318" s="40">
        <v>-1441354.33</v>
      </c>
      <c r="D318" s="40">
        <v>3229718.15</v>
      </c>
      <c r="E318" s="41">
        <v>3553621.67</v>
      </c>
      <c r="F318" s="40">
        <v>-323903.52</v>
      </c>
      <c r="G318" s="40">
        <v>-1765257.85</v>
      </c>
      <c r="H318" s="17"/>
    </row>
    <row r="319" spans="1:8" customFormat="1" ht="15" customHeight="1" x14ac:dyDescent="0.25">
      <c r="A319" s="38">
        <v>25411901</v>
      </c>
      <c r="B319" s="39" t="s">
        <v>228</v>
      </c>
      <c r="C319" s="40">
        <v>-1441354.33</v>
      </c>
      <c r="D319" s="40">
        <v>3229718.15</v>
      </c>
      <c r="E319" s="41">
        <v>3553621.67</v>
      </c>
      <c r="F319" s="40">
        <v>-323903.52</v>
      </c>
      <c r="G319" s="40">
        <v>-1765257.85</v>
      </c>
      <c r="H319" s="17"/>
    </row>
    <row r="320" spans="1:8" customFormat="1" ht="15" customHeight="1" x14ac:dyDescent="0.25">
      <c r="A320" s="38">
        <v>254119011</v>
      </c>
      <c r="B320" s="39" t="s">
        <v>228</v>
      </c>
      <c r="C320" s="40">
        <v>-1441354.33</v>
      </c>
      <c r="D320" s="40">
        <v>3229718.15</v>
      </c>
      <c r="E320" s="41">
        <v>3553621.67</v>
      </c>
      <c r="F320" s="40">
        <v>-323903.52</v>
      </c>
      <c r="G320" s="40">
        <v>-1765257.85</v>
      </c>
      <c r="H320" s="17"/>
    </row>
    <row r="321" spans="1:8" customFormat="1" ht="15" customHeight="1" x14ac:dyDescent="0.25">
      <c r="A321" s="38">
        <v>254119000000000</v>
      </c>
      <c r="B321" s="39" t="s">
        <v>230</v>
      </c>
      <c r="C321" s="40">
        <v>-2181564.52</v>
      </c>
      <c r="D321" s="40">
        <v>3059814.3</v>
      </c>
      <c r="E321" s="41">
        <v>3553621.67</v>
      </c>
      <c r="F321" s="40">
        <v>-493807.37</v>
      </c>
      <c r="G321" s="40">
        <v>-2675371.89</v>
      </c>
      <c r="H321" s="17"/>
    </row>
    <row r="322" spans="1:8" customFormat="1" ht="15" customHeight="1" x14ac:dyDescent="0.25">
      <c r="A322" s="38">
        <v>254119000000000</v>
      </c>
      <c r="B322" s="39" t="s">
        <v>231</v>
      </c>
      <c r="C322" s="40">
        <v>740210.19</v>
      </c>
      <c r="D322" s="40">
        <v>169903.85</v>
      </c>
      <c r="E322" s="41">
        <v>0</v>
      </c>
      <c r="F322" s="40">
        <v>169903.85</v>
      </c>
      <c r="G322" s="40">
        <v>910114.04</v>
      </c>
      <c r="H322" s="17"/>
    </row>
    <row r="323" spans="1:8" customFormat="1" ht="15" customHeight="1" x14ac:dyDescent="0.25">
      <c r="A323" s="38">
        <v>256</v>
      </c>
      <c r="B323" s="39" t="s">
        <v>232</v>
      </c>
      <c r="C323" s="40">
        <v>-24456086.920000002</v>
      </c>
      <c r="D323" s="40">
        <v>0</v>
      </c>
      <c r="E323" s="41">
        <v>1286657.82</v>
      </c>
      <c r="F323" s="40">
        <v>-1286657.82</v>
      </c>
      <c r="G323" s="40">
        <v>-25742744.739999998</v>
      </c>
      <c r="H323" s="17"/>
    </row>
    <row r="324" spans="1:8" customFormat="1" ht="15" customHeight="1" x14ac:dyDescent="0.25">
      <c r="A324" s="38">
        <v>2561</v>
      </c>
      <c r="B324" s="39" t="s">
        <v>233</v>
      </c>
      <c r="C324" s="40">
        <v>-24456086.920000002</v>
      </c>
      <c r="D324" s="40">
        <v>0</v>
      </c>
      <c r="E324" s="41">
        <v>1286657.82</v>
      </c>
      <c r="F324" s="40">
        <v>-1286657.82</v>
      </c>
      <c r="G324" s="40">
        <v>-25742744.739999998</v>
      </c>
      <c r="H324" s="17"/>
    </row>
    <row r="325" spans="1:8" customFormat="1" ht="15" customHeight="1" x14ac:dyDescent="0.25">
      <c r="A325" s="38">
        <v>25611</v>
      </c>
      <c r="B325" s="39" t="s">
        <v>234</v>
      </c>
      <c r="C325" s="40">
        <v>-24456086.920000002</v>
      </c>
      <c r="D325" s="40">
        <v>0</v>
      </c>
      <c r="E325" s="41">
        <v>1286657.82</v>
      </c>
      <c r="F325" s="40">
        <v>-1286657.82</v>
      </c>
      <c r="G325" s="40">
        <v>-25742744.739999998</v>
      </c>
      <c r="H325" s="17"/>
    </row>
    <row r="326" spans="1:8" customFormat="1" ht="15" customHeight="1" x14ac:dyDescent="0.25">
      <c r="A326" s="38">
        <v>256119</v>
      </c>
      <c r="B326" s="39" t="s">
        <v>234</v>
      </c>
      <c r="C326" s="40">
        <v>-24456086.920000002</v>
      </c>
      <c r="D326" s="40">
        <v>0</v>
      </c>
      <c r="E326" s="41">
        <v>1286657.82</v>
      </c>
      <c r="F326" s="40">
        <v>-1286657.82</v>
      </c>
      <c r="G326" s="40">
        <v>-25742744.739999998</v>
      </c>
      <c r="H326" s="17"/>
    </row>
    <row r="327" spans="1:8" customFormat="1" ht="15" customHeight="1" x14ac:dyDescent="0.25">
      <c r="A327" s="38">
        <v>25611901</v>
      </c>
      <c r="B327" s="39" t="s">
        <v>235</v>
      </c>
      <c r="C327" s="40">
        <v>-24456086.920000002</v>
      </c>
      <c r="D327" s="40">
        <v>0</v>
      </c>
      <c r="E327" s="41">
        <v>1286657.82</v>
      </c>
      <c r="F327" s="40">
        <v>-1286657.82</v>
      </c>
      <c r="G327" s="40">
        <v>-25742744.739999998</v>
      </c>
      <c r="H327" s="17"/>
    </row>
    <row r="328" spans="1:8" customFormat="1" ht="15" customHeight="1" x14ac:dyDescent="0.25">
      <c r="A328" s="38">
        <v>256119011</v>
      </c>
      <c r="B328" s="39" t="s">
        <v>236</v>
      </c>
      <c r="C328" s="40">
        <v>-24456086.920000002</v>
      </c>
      <c r="D328" s="40">
        <v>0</v>
      </c>
      <c r="E328" s="41">
        <v>1286657.82</v>
      </c>
      <c r="F328" s="40">
        <v>-1286657.82</v>
      </c>
      <c r="G328" s="40">
        <v>-25742744.739999998</v>
      </c>
      <c r="H328" s="17"/>
    </row>
    <row r="329" spans="1:8" customFormat="1" ht="15" customHeight="1" x14ac:dyDescent="0.25">
      <c r="A329" s="38">
        <v>256119000000000</v>
      </c>
      <c r="B329" s="39" t="s">
        <v>236</v>
      </c>
      <c r="C329" s="40">
        <v>-24456086.920000002</v>
      </c>
      <c r="D329" s="40">
        <v>0</v>
      </c>
      <c r="E329" s="41">
        <v>1286657.82</v>
      </c>
      <c r="F329" s="40">
        <v>-1286657.82</v>
      </c>
      <c r="G329" s="40">
        <v>-25742744.739999998</v>
      </c>
      <c r="H329" s="17"/>
    </row>
    <row r="330" spans="1:8" customFormat="1" ht="15" customHeight="1" x14ac:dyDescent="0.25">
      <c r="A330" s="38">
        <v>3</v>
      </c>
      <c r="B330" s="39" t="s">
        <v>237</v>
      </c>
      <c r="C330" s="40">
        <v>-151327814.94</v>
      </c>
      <c r="D330" s="40">
        <v>1243387.6299999999</v>
      </c>
      <c r="E330" s="41">
        <v>13681159.220000001</v>
      </c>
      <c r="F330" s="40">
        <v>-12437771.59</v>
      </c>
      <c r="G330" s="40">
        <v>-163765586.53</v>
      </c>
      <c r="H330" s="17"/>
    </row>
    <row r="331" spans="1:8" customFormat="1" ht="15" customHeight="1" x14ac:dyDescent="0.25">
      <c r="A331" s="38">
        <v>31</v>
      </c>
      <c r="B331" s="39" t="s">
        <v>238</v>
      </c>
      <c r="C331" s="40">
        <v>-127179303.15000001</v>
      </c>
      <c r="D331" s="40">
        <v>106086.56</v>
      </c>
      <c r="E331" s="41">
        <v>12581803.300000001</v>
      </c>
      <c r="F331" s="40">
        <v>-12475716.74</v>
      </c>
      <c r="G331" s="40">
        <v>-139655019.88999999</v>
      </c>
      <c r="H331" s="17"/>
    </row>
    <row r="332" spans="1:8" customFormat="1" ht="15" customHeight="1" x14ac:dyDescent="0.25">
      <c r="A332" s="38">
        <v>311</v>
      </c>
      <c r="B332" s="39" t="s">
        <v>239</v>
      </c>
      <c r="C332" s="40">
        <v>-127179303.15000001</v>
      </c>
      <c r="D332" s="40">
        <v>106086.56</v>
      </c>
      <c r="E332" s="41">
        <v>12581803.300000001</v>
      </c>
      <c r="F332" s="40">
        <v>-12475716.74</v>
      </c>
      <c r="G332" s="40">
        <v>-139655019.88999999</v>
      </c>
      <c r="H332" s="17"/>
    </row>
    <row r="333" spans="1:8" customFormat="1" ht="15" customHeight="1" x14ac:dyDescent="0.25">
      <c r="A333" s="38">
        <v>3111</v>
      </c>
      <c r="B333" s="39" t="s">
        <v>240</v>
      </c>
      <c r="C333" s="40">
        <v>-127179303.15000001</v>
      </c>
      <c r="D333" s="40">
        <v>106086.56</v>
      </c>
      <c r="E333" s="41">
        <v>12581803.300000001</v>
      </c>
      <c r="F333" s="40">
        <v>-12475716.74</v>
      </c>
      <c r="G333" s="40">
        <v>-139655019.88999999</v>
      </c>
      <c r="H333" s="17"/>
    </row>
    <row r="334" spans="1:8" customFormat="1" ht="15" customHeight="1" x14ac:dyDescent="0.25">
      <c r="A334" s="38">
        <v>31112</v>
      </c>
      <c r="B334" s="39" t="s">
        <v>240</v>
      </c>
      <c r="C334" s="40">
        <v>-127179303.15000001</v>
      </c>
      <c r="D334" s="40">
        <v>106086.56</v>
      </c>
      <c r="E334" s="41">
        <v>12581803.300000001</v>
      </c>
      <c r="F334" s="40">
        <v>-12475716.74</v>
      </c>
      <c r="G334" s="40">
        <v>-139655019.88999999</v>
      </c>
      <c r="H334" s="17"/>
    </row>
    <row r="335" spans="1:8" customFormat="1" ht="15" customHeight="1" x14ac:dyDescent="0.25">
      <c r="A335" s="38">
        <v>311121</v>
      </c>
      <c r="B335" s="39" t="s">
        <v>65</v>
      </c>
      <c r="C335" s="40">
        <v>-124795815.78</v>
      </c>
      <c r="D335" s="40">
        <v>106086.56</v>
      </c>
      <c r="E335" s="41">
        <v>12355110.449999999</v>
      </c>
      <c r="F335" s="40">
        <v>-12249023.890000001</v>
      </c>
      <c r="G335" s="40">
        <v>-137044839.66999999</v>
      </c>
      <c r="H335" s="17"/>
    </row>
    <row r="336" spans="1:8" customFormat="1" ht="15" customHeight="1" x14ac:dyDescent="0.25">
      <c r="A336" s="38">
        <v>31112102</v>
      </c>
      <c r="B336" s="39" t="s">
        <v>241</v>
      </c>
      <c r="C336" s="40">
        <v>-7669329.75</v>
      </c>
      <c r="D336" s="40">
        <v>28440.48</v>
      </c>
      <c r="E336" s="41">
        <v>1152871.19</v>
      </c>
      <c r="F336" s="40">
        <v>-1124430.71</v>
      </c>
      <c r="G336" s="40">
        <v>-8793760.4600000009</v>
      </c>
      <c r="H336" s="17"/>
    </row>
    <row r="337" spans="1:8" customFormat="1" ht="15" customHeight="1" x14ac:dyDescent="0.25">
      <c r="A337" s="38">
        <v>311121021</v>
      </c>
      <c r="B337" s="39" t="s">
        <v>242</v>
      </c>
      <c r="C337" s="40">
        <v>-7669329.75</v>
      </c>
      <c r="D337" s="40">
        <v>28440.48</v>
      </c>
      <c r="E337" s="41">
        <v>1152871.19</v>
      </c>
      <c r="F337" s="40">
        <v>-1124430.71</v>
      </c>
      <c r="G337" s="40">
        <v>-8793760.4600000009</v>
      </c>
      <c r="H337" s="17"/>
    </row>
    <row r="338" spans="1:8" customFormat="1" ht="15" customHeight="1" x14ac:dyDescent="0.25">
      <c r="A338" s="38">
        <v>311121000000000</v>
      </c>
      <c r="B338" s="39" t="s">
        <v>243</v>
      </c>
      <c r="C338" s="40">
        <v>-7669329.75</v>
      </c>
      <c r="D338" s="40">
        <v>28440.48</v>
      </c>
      <c r="E338" s="41">
        <v>1152871.19</v>
      </c>
      <c r="F338" s="40">
        <v>-1124430.71</v>
      </c>
      <c r="G338" s="40">
        <v>-8793760.4600000009</v>
      </c>
      <c r="H338" s="17"/>
    </row>
    <row r="339" spans="1:8" customFormat="1" ht="15" customHeight="1" x14ac:dyDescent="0.25">
      <c r="A339" s="38">
        <v>31112106</v>
      </c>
      <c r="B339" s="39" t="s">
        <v>244</v>
      </c>
      <c r="C339" s="40">
        <v>-117126486.03</v>
      </c>
      <c r="D339" s="40">
        <v>77646.080000000002</v>
      </c>
      <c r="E339" s="41">
        <v>11202239.26</v>
      </c>
      <c r="F339" s="40">
        <v>-11124593.18</v>
      </c>
      <c r="G339" s="40">
        <v>-128251079.20999999</v>
      </c>
      <c r="H339" s="17"/>
    </row>
    <row r="340" spans="1:8" customFormat="1" ht="15" customHeight="1" x14ac:dyDescent="0.25">
      <c r="A340" s="38">
        <v>311121061</v>
      </c>
      <c r="B340" s="39" t="s">
        <v>245</v>
      </c>
      <c r="C340" s="40">
        <v>-117126486.03</v>
      </c>
      <c r="D340" s="40">
        <v>77646.080000000002</v>
      </c>
      <c r="E340" s="41">
        <v>11202239.26</v>
      </c>
      <c r="F340" s="40">
        <v>-11124593.18</v>
      </c>
      <c r="G340" s="40">
        <v>-128251079.20999999</v>
      </c>
      <c r="H340" s="17"/>
    </row>
    <row r="341" spans="1:8" customFormat="1" ht="15" customHeight="1" x14ac:dyDescent="0.25">
      <c r="A341" s="38">
        <v>311121000000000</v>
      </c>
      <c r="B341" s="39" t="s">
        <v>246</v>
      </c>
      <c r="C341" s="40">
        <v>-117126486.03</v>
      </c>
      <c r="D341" s="40">
        <v>77646.080000000002</v>
      </c>
      <c r="E341" s="41">
        <v>11202239.26</v>
      </c>
      <c r="F341" s="40">
        <v>-11124593.18</v>
      </c>
      <c r="G341" s="40">
        <v>-128251079.20999999</v>
      </c>
      <c r="H341" s="17"/>
    </row>
    <row r="342" spans="1:8" customFormat="1" ht="15" customHeight="1" x14ac:dyDescent="0.25">
      <c r="A342" s="38">
        <v>311122</v>
      </c>
      <c r="B342" s="39" t="s">
        <v>247</v>
      </c>
      <c r="C342" s="40">
        <v>-2383487.37</v>
      </c>
      <c r="D342" s="40">
        <v>0</v>
      </c>
      <c r="E342" s="41">
        <v>226692.85</v>
      </c>
      <c r="F342" s="40">
        <v>-226692.85</v>
      </c>
      <c r="G342" s="40">
        <v>-2610180.2200000002</v>
      </c>
      <c r="H342" s="17"/>
    </row>
    <row r="343" spans="1:8" customFormat="1" ht="15" customHeight="1" x14ac:dyDescent="0.25">
      <c r="A343" s="38">
        <v>31112206</v>
      </c>
      <c r="B343" s="39" t="s">
        <v>244</v>
      </c>
      <c r="C343" s="40">
        <v>-2383487.37</v>
      </c>
      <c r="D343" s="40">
        <v>0</v>
      </c>
      <c r="E343" s="41">
        <v>226692.85</v>
      </c>
      <c r="F343" s="40">
        <v>-226692.85</v>
      </c>
      <c r="G343" s="40">
        <v>-2610180.2200000002</v>
      </c>
      <c r="H343" s="17"/>
    </row>
    <row r="344" spans="1:8" customFormat="1" ht="15" customHeight="1" x14ac:dyDescent="0.25">
      <c r="A344" s="38">
        <v>311122061</v>
      </c>
      <c r="B344" s="39" t="s">
        <v>245</v>
      </c>
      <c r="C344" s="40">
        <v>-2383487.37</v>
      </c>
      <c r="D344" s="40">
        <v>0</v>
      </c>
      <c r="E344" s="41">
        <v>226692.85</v>
      </c>
      <c r="F344" s="40">
        <v>-226692.85</v>
      </c>
      <c r="G344" s="40">
        <v>-2610180.2200000002</v>
      </c>
      <c r="H344" s="17"/>
    </row>
    <row r="345" spans="1:8" customFormat="1" ht="15" customHeight="1" x14ac:dyDescent="0.25">
      <c r="A345" s="38">
        <v>311122000000000</v>
      </c>
      <c r="B345" s="39" t="s">
        <v>248</v>
      </c>
      <c r="C345" s="40">
        <v>-2383487.37</v>
      </c>
      <c r="D345" s="40">
        <v>0</v>
      </c>
      <c r="E345" s="41">
        <v>226692.85</v>
      </c>
      <c r="F345" s="40">
        <v>-226692.85</v>
      </c>
      <c r="G345" s="40">
        <v>-2610180.2200000002</v>
      </c>
      <c r="H345" s="17"/>
    </row>
    <row r="346" spans="1:8" customFormat="1" ht="15" customHeight="1" x14ac:dyDescent="0.25">
      <c r="A346" s="38">
        <v>32</v>
      </c>
      <c r="B346" s="39" t="s">
        <v>249</v>
      </c>
      <c r="C346" s="40">
        <v>5455292.9000000004</v>
      </c>
      <c r="D346" s="40">
        <v>557813.93999999994</v>
      </c>
      <c r="E346" s="41">
        <v>0</v>
      </c>
      <c r="F346" s="40">
        <v>557813.93999999994</v>
      </c>
      <c r="G346" s="40">
        <v>6013106.8399999999</v>
      </c>
      <c r="H346" s="17"/>
    </row>
    <row r="347" spans="1:8" customFormat="1" ht="15" customHeight="1" x14ac:dyDescent="0.25">
      <c r="A347" s="38">
        <v>321</v>
      </c>
      <c r="B347" s="39" t="s">
        <v>250</v>
      </c>
      <c r="C347" s="40">
        <v>5455292.9000000004</v>
      </c>
      <c r="D347" s="40">
        <v>557813.93999999994</v>
      </c>
      <c r="E347" s="41">
        <v>0</v>
      </c>
      <c r="F347" s="40">
        <v>557813.93999999994</v>
      </c>
      <c r="G347" s="40">
        <v>6013106.8399999999</v>
      </c>
      <c r="H347" s="17"/>
    </row>
    <row r="348" spans="1:8" customFormat="1" ht="15" customHeight="1" x14ac:dyDescent="0.25">
      <c r="A348" s="38">
        <v>3211</v>
      </c>
      <c r="B348" s="39" t="s">
        <v>250</v>
      </c>
      <c r="C348" s="40">
        <v>5455292.9000000004</v>
      </c>
      <c r="D348" s="40">
        <v>557813.93999999994</v>
      </c>
      <c r="E348" s="41">
        <v>0</v>
      </c>
      <c r="F348" s="40">
        <v>557813.93999999994</v>
      </c>
      <c r="G348" s="40">
        <v>6013106.8399999999</v>
      </c>
      <c r="H348" s="17"/>
    </row>
    <row r="349" spans="1:8" customFormat="1" ht="15" customHeight="1" x14ac:dyDescent="0.25">
      <c r="A349" s="38">
        <v>32112</v>
      </c>
      <c r="B349" s="39" t="s">
        <v>251</v>
      </c>
      <c r="C349" s="40">
        <v>5455292.9000000004</v>
      </c>
      <c r="D349" s="40">
        <v>557813.93999999994</v>
      </c>
      <c r="E349" s="41">
        <v>0</v>
      </c>
      <c r="F349" s="40">
        <v>557813.93999999994</v>
      </c>
      <c r="G349" s="40">
        <v>6013106.8399999999</v>
      </c>
      <c r="H349" s="17"/>
    </row>
    <row r="350" spans="1:8" customFormat="1" ht="15" customHeight="1" x14ac:dyDescent="0.25">
      <c r="A350" s="38">
        <v>321129</v>
      </c>
      <c r="B350" s="39" t="s">
        <v>251</v>
      </c>
      <c r="C350" s="40">
        <v>5455292.9000000004</v>
      </c>
      <c r="D350" s="40">
        <v>557813.93999999994</v>
      </c>
      <c r="E350" s="41">
        <v>0</v>
      </c>
      <c r="F350" s="40">
        <v>557813.93999999994</v>
      </c>
      <c r="G350" s="40">
        <v>6013106.8399999999</v>
      </c>
      <c r="H350" s="17"/>
    </row>
    <row r="351" spans="1:8" customFormat="1" ht="15" customHeight="1" x14ac:dyDescent="0.25">
      <c r="A351" s="38">
        <v>32112901</v>
      </c>
      <c r="B351" s="39" t="s">
        <v>251</v>
      </c>
      <c r="C351" s="40">
        <v>5455292.9000000004</v>
      </c>
      <c r="D351" s="40">
        <v>557813.93999999994</v>
      </c>
      <c r="E351" s="41">
        <v>0</v>
      </c>
      <c r="F351" s="40">
        <v>557813.93999999994</v>
      </c>
      <c r="G351" s="40">
        <v>6013106.8399999999</v>
      </c>
      <c r="H351" s="17"/>
    </row>
    <row r="352" spans="1:8" customFormat="1" ht="15" customHeight="1" x14ac:dyDescent="0.25">
      <c r="A352" s="38">
        <v>321129011</v>
      </c>
      <c r="B352" s="39" t="s">
        <v>252</v>
      </c>
      <c r="C352" s="40">
        <v>3362395.18</v>
      </c>
      <c r="D352" s="40">
        <v>356285.34</v>
      </c>
      <c r="E352" s="41">
        <v>0</v>
      </c>
      <c r="F352" s="40">
        <v>356285.34</v>
      </c>
      <c r="G352" s="40">
        <v>3718680.52</v>
      </c>
      <c r="H352" s="17"/>
    </row>
    <row r="353" spans="1:8" customFormat="1" ht="15" customHeight="1" x14ac:dyDescent="0.25">
      <c r="A353" s="38">
        <v>321129000000000</v>
      </c>
      <c r="B353" s="39" t="s">
        <v>253</v>
      </c>
      <c r="C353" s="40">
        <v>486674.86</v>
      </c>
      <c r="D353" s="40">
        <v>49803.33</v>
      </c>
      <c r="E353" s="41">
        <v>0</v>
      </c>
      <c r="F353" s="40">
        <v>49803.33</v>
      </c>
      <c r="G353" s="40">
        <v>536478.18999999994</v>
      </c>
      <c r="H353" s="17"/>
    </row>
    <row r="354" spans="1:8" customFormat="1" ht="15" customHeight="1" x14ac:dyDescent="0.25">
      <c r="A354" s="38">
        <v>321129000000000</v>
      </c>
      <c r="B354" s="39" t="s">
        <v>254</v>
      </c>
      <c r="C354" s="40">
        <v>2875720.32</v>
      </c>
      <c r="D354" s="40">
        <v>306482.01</v>
      </c>
      <c r="E354" s="41">
        <v>0</v>
      </c>
      <c r="F354" s="40">
        <v>306482.01</v>
      </c>
      <c r="G354" s="40">
        <v>3182202.33</v>
      </c>
      <c r="H354" s="17"/>
    </row>
    <row r="355" spans="1:8" customFormat="1" ht="15" customHeight="1" x14ac:dyDescent="0.25">
      <c r="A355" s="38">
        <v>321129013</v>
      </c>
      <c r="B355" s="39" t="s">
        <v>255</v>
      </c>
      <c r="C355" s="40">
        <v>2092897.72</v>
      </c>
      <c r="D355" s="40">
        <v>201528.6</v>
      </c>
      <c r="E355" s="41">
        <v>0</v>
      </c>
      <c r="F355" s="40">
        <v>201528.6</v>
      </c>
      <c r="G355" s="40">
        <v>2294426.3199999998</v>
      </c>
      <c r="H355" s="17"/>
    </row>
    <row r="356" spans="1:8" customFormat="1" ht="15" customHeight="1" x14ac:dyDescent="0.25">
      <c r="A356" s="38">
        <v>321129000000000</v>
      </c>
      <c r="B356" s="39" t="s">
        <v>256</v>
      </c>
      <c r="C356" s="40">
        <v>2092897.72</v>
      </c>
      <c r="D356" s="40">
        <v>201528.6</v>
      </c>
      <c r="E356" s="41">
        <v>0</v>
      </c>
      <c r="F356" s="40">
        <v>201528.6</v>
      </c>
      <c r="G356" s="40">
        <v>2294426.3199999998</v>
      </c>
      <c r="H356" s="17"/>
    </row>
    <row r="357" spans="1:8" customFormat="1" ht="15" customHeight="1" x14ac:dyDescent="0.25">
      <c r="A357" s="38">
        <v>33</v>
      </c>
      <c r="B357" s="39" t="s">
        <v>512</v>
      </c>
      <c r="C357" s="40">
        <v>-17522684</v>
      </c>
      <c r="D357" s="40">
        <v>0</v>
      </c>
      <c r="E357" s="41">
        <v>0</v>
      </c>
      <c r="F357" s="40">
        <v>0</v>
      </c>
      <c r="G357" s="40">
        <v>-17522684</v>
      </c>
      <c r="H357" s="17"/>
    </row>
    <row r="358" spans="1:8" customFormat="1" ht="15" customHeight="1" x14ac:dyDescent="0.25">
      <c r="A358" s="38">
        <v>331</v>
      </c>
      <c r="B358" s="39" t="s">
        <v>513</v>
      </c>
      <c r="C358" s="40">
        <v>-17522684</v>
      </c>
      <c r="D358" s="40">
        <v>0</v>
      </c>
      <c r="E358" s="41">
        <v>0</v>
      </c>
      <c r="F358" s="40">
        <v>0</v>
      </c>
      <c r="G358" s="40">
        <v>-17522684</v>
      </c>
      <c r="H358" s="17"/>
    </row>
    <row r="359" spans="1:8" customFormat="1" ht="15" customHeight="1" x14ac:dyDescent="0.25">
      <c r="A359" s="38">
        <v>33112</v>
      </c>
      <c r="B359" s="39" t="s">
        <v>514</v>
      </c>
      <c r="C359" s="40">
        <v>-17522684</v>
      </c>
      <c r="D359" s="40">
        <v>0</v>
      </c>
      <c r="E359" s="41">
        <v>0</v>
      </c>
      <c r="F359" s="40">
        <v>0</v>
      </c>
      <c r="G359" s="40">
        <v>-17522684</v>
      </c>
      <c r="H359" s="17"/>
    </row>
    <row r="360" spans="1:8" customFormat="1" ht="15" customHeight="1" x14ac:dyDescent="0.25">
      <c r="A360" s="38">
        <v>331129019</v>
      </c>
      <c r="B360" s="39" t="s">
        <v>515</v>
      </c>
      <c r="C360" s="40">
        <v>-17522684</v>
      </c>
      <c r="D360" s="40">
        <v>0</v>
      </c>
      <c r="E360" s="41">
        <v>0</v>
      </c>
      <c r="F360" s="40">
        <v>0</v>
      </c>
      <c r="G360" s="40">
        <v>-17522684</v>
      </c>
      <c r="H360" s="17"/>
    </row>
    <row r="361" spans="1:8" customFormat="1" ht="15" customHeight="1" x14ac:dyDescent="0.25">
      <c r="A361" s="38">
        <v>331129000000000</v>
      </c>
      <c r="B361" s="39" t="s">
        <v>515</v>
      </c>
      <c r="C361" s="40">
        <v>-17522684</v>
      </c>
      <c r="D361" s="40">
        <v>0</v>
      </c>
      <c r="E361" s="41">
        <v>0</v>
      </c>
      <c r="F361" s="40">
        <v>0</v>
      </c>
      <c r="G361" s="40">
        <v>-17522684</v>
      </c>
      <c r="H361" s="17"/>
    </row>
    <row r="362" spans="1:8" customFormat="1" ht="15" customHeight="1" x14ac:dyDescent="0.25">
      <c r="A362" s="38">
        <v>35</v>
      </c>
      <c r="B362" s="39" t="s">
        <v>257</v>
      </c>
      <c r="C362" s="40">
        <v>-12081120.689999999</v>
      </c>
      <c r="D362" s="40">
        <v>579487.13</v>
      </c>
      <c r="E362" s="41">
        <v>1099355.92</v>
      </c>
      <c r="F362" s="40">
        <v>-519868.79</v>
      </c>
      <c r="G362" s="40">
        <v>-12600989.48</v>
      </c>
      <c r="H362" s="17"/>
    </row>
    <row r="363" spans="1:8" customFormat="1" ht="15" customHeight="1" x14ac:dyDescent="0.25">
      <c r="A363" s="38">
        <v>351</v>
      </c>
      <c r="B363" s="39" t="s">
        <v>258</v>
      </c>
      <c r="C363" s="40">
        <v>-5723930.0499999998</v>
      </c>
      <c r="D363" s="40">
        <v>579487.13</v>
      </c>
      <c r="E363" s="41">
        <v>1099355.92</v>
      </c>
      <c r="F363" s="40">
        <v>-519868.79</v>
      </c>
      <c r="G363" s="40">
        <v>-6243798.8399999999</v>
      </c>
      <c r="H363" s="17"/>
    </row>
    <row r="364" spans="1:8" customFormat="1" ht="15" customHeight="1" x14ac:dyDescent="0.25">
      <c r="A364" s="38">
        <v>3512</v>
      </c>
      <c r="B364" s="39" t="s">
        <v>259</v>
      </c>
      <c r="C364" s="40">
        <v>-5723930.0499999998</v>
      </c>
      <c r="D364" s="40">
        <v>579487.13</v>
      </c>
      <c r="E364" s="41">
        <v>1099355.92</v>
      </c>
      <c r="F364" s="40">
        <v>-519868.79</v>
      </c>
      <c r="G364" s="40">
        <v>-6243798.8399999999</v>
      </c>
      <c r="H364" s="17"/>
    </row>
    <row r="365" spans="1:8" customFormat="1" ht="15" customHeight="1" x14ac:dyDescent="0.25">
      <c r="A365" s="38">
        <v>35124</v>
      </c>
      <c r="B365" s="39" t="s">
        <v>260</v>
      </c>
      <c r="C365" s="40">
        <v>-769091.94</v>
      </c>
      <c r="D365" s="40">
        <v>106457.52</v>
      </c>
      <c r="E365" s="41">
        <v>152809.35999999999</v>
      </c>
      <c r="F365" s="40">
        <v>-46351.839999999997</v>
      </c>
      <c r="G365" s="40">
        <v>-815443.78</v>
      </c>
      <c r="H365" s="17"/>
    </row>
    <row r="366" spans="1:8" customFormat="1" ht="15" customHeight="1" x14ac:dyDescent="0.25">
      <c r="A366" s="38">
        <v>351249</v>
      </c>
      <c r="B366" s="39" t="s">
        <v>261</v>
      </c>
      <c r="C366" s="40">
        <v>-769091.94</v>
      </c>
      <c r="D366" s="40">
        <v>106457.52</v>
      </c>
      <c r="E366" s="41">
        <v>152809.35999999999</v>
      </c>
      <c r="F366" s="40">
        <v>-46351.839999999997</v>
      </c>
      <c r="G366" s="40">
        <v>-815443.78</v>
      </c>
      <c r="H366" s="17"/>
    </row>
    <row r="367" spans="1:8" customFormat="1" ht="15" customHeight="1" x14ac:dyDescent="0.25">
      <c r="A367" s="38">
        <v>35124901</v>
      </c>
      <c r="B367" s="39" t="s">
        <v>261</v>
      </c>
      <c r="C367" s="40">
        <v>-769091.94</v>
      </c>
      <c r="D367" s="40">
        <v>106457.52</v>
      </c>
      <c r="E367" s="41">
        <v>152809.35999999999</v>
      </c>
      <c r="F367" s="40">
        <v>-46351.839999999997</v>
      </c>
      <c r="G367" s="40">
        <v>-815443.78</v>
      </c>
      <c r="H367" s="17"/>
    </row>
    <row r="368" spans="1:8" customFormat="1" ht="15" customHeight="1" x14ac:dyDescent="0.25">
      <c r="A368" s="38">
        <v>351249011</v>
      </c>
      <c r="B368" s="39" t="s">
        <v>262</v>
      </c>
      <c r="C368" s="40">
        <v>-769091.94</v>
      </c>
      <c r="D368" s="40">
        <v>106457.52</v>
      </c>
      <c r="E368" s="41">
        <v>152809.35999999999</v>
      </c>
      <c r="F368" s="40">
        <v>-46351.839999999997</v>
      </c>
      <c r="G368" s="40">
        <v>-815443.78</v>
      </c>
      <c r="H368" s="17"/>
    </row>
    <row r="369" spans="1:8" customFormat="1" ht="15" customHeight="1" x14ac:dyDescent="0.25">
      <c r="A369" s="38">
        <v>351249000000000</v>
      </c>
      <c r="B369" s="39" t="s">
        <v>262</v>
      </c>
      <c r="C369" s="40">
        <v>-769091.94</v>
      </c>
      <c r="D369" s="40">
        <v>106457.52</v>
      </c>
      <c r="E369" s="41">
        <v>152809.35999999999</v>
      </c>
      <c r="F369" s="40">
        <v>-46351.839999999997</v>
      </c>
      <c r="G369" s="40">
        <v>-815443.78</v>
      </c>
      <c r="H369" s="17"/>
    </row>
    <row r="370" spans="1:8" customFormat="1" ht="15" customHeight="1" x14ac:dyDescent="0.25">
      <c r="A370" s="38">
        <v>35128</v>
      </c>
      <c r="B370" s="39" t="s">
        <v>263</v>
      </c>
      <c r="C370" s="40">
        <v>-4954838.1100000003</v>
      </c>
      <c r="D370" s="40">
        <v>473029.61</v>
      </c>
      <c r="E370" s="41">
        <v>946546.56</v>
      </c>
      <c r="F370" s="40">
        <v>-473516.95</v>
      </c>
      <c r="G370" s="40">
        <v>-5428355.0599999996</v>
      </c>
      <c r="H370" s="17"/>
    </row>
    <row r="371" spans="1:8" customFormat="1" ht="15" customHeight="1" x14ac:dyDescent="0.25">
      <c r="A371" s="38">
        <v>351289</v>
      </c>
      <c r="B371" s="39" t="s">
        <v>264</v>
      </c>
      <c r="C371" s="40">
        <v>-4954838.1100000003</v>
      </c>
      <c r="D371" s="40">
        <v>473029.61</v>
      </c>
      <c r="E371" s="41">
        <v>946546.56</v>
      </c>
      <c r="F371" s="40">
        <v>-473516.95</v>
      </c>
      <c r="G371" s="40">
        <v>-5428355.0599999996</v>
      </c>
      <c r="H371" s="17"/>
    </row>
    <row r="372" spans="1:8" customFormat="1" ht="15" customHeight="1" x14ac:dyDescent="0.25">
      <c r="A372" s="38">
        <v>35128901</v>
      </c>
      <c r="B372" s="39" t="s">
        <v>264</v>
      </c>
      <c r="C372" s="40">
        <v>-4954838.1100000003</v>
      </c>
      <c r="D372" s="40">
        <v>473029.61</v>
      </c>
      <c r="E372" s="41">
        <v>946546.56</v>
      </c>
      <c r="F372" s="40">
        <v>-473516.95</v>
      </c>
      <c r="G372" s="40">
        <v>-5428355.0599999996</v>
      </c>
      <c r="H372" s="17"/>
    </row>
    <row r="373" spans="1:8" customFormat="1" ht="15" customHeight="1" x14ac:dyDescent="0.25">
      <c r="A373" s="38">
        <v>351289011</v>
      </c>
      <c r="B373" s="39" t="s">
        <v>265</v>
      </c>
      <c r="C373" s="40">
        <v>-4954838.1100000003</v>
      </c>
      <c r="D373" s="40">
        <v>473029.61</v>
      </c>
      <c r="E373" s="41">
        <v>946546.56</v>
      </c>
      <c r="F373" s="40">
        <v>-473516.95</v>
      </c>
      <c r="G373" s="40">
        <v>-5428355.0599999996</v>
      </c>
      <c r="H373" s="17"/>
    </row>
    <row r="374" spans="1:8" customFormat="1" ht="15" customHeight="1" x14ac:dyDescent="0.25">
      <c r="A374" s="38">
        <v>351289000000000</v>
      </c>
      <c r="B374" s="39" t="s">
        <v>265</v>
      </c>
      <c r="C374" s="40">
        <v>-4954838.1100000003</v>
      </c>
      <c r="D374" s="40">
        <v>473029.61</v>
      </c>
      <c r="E374" s="41">
        <v>946546.56</v>
      </c>
      <c r="F374" s="40">
        <v>-473516.95</v>
      </c>
      <c r="G374" s="40">
        <v>-5428355.0599999996</v>
      </c>
      <c r="H374" s="17"/>
    </row>
    <row r="375" spans="1:8" customFormat="1" ht="15" customHeight="1" x14ac:dyDescent="0.25">
      <c r="A375" s="38">
        <v>358</v>
      </c>
      <c r="B375" s="39" t="s">
        <v>516</v>
      </c>
      <c r="C375" s="40">
        <v>-6357190.6399999997</v>
      </c>
      <c r="D375" s="40">
        <v>0</v>
      </c>
      <c r="E375" s="41">
        <v>0</v>
      </c>
      <c r="F375" s="40">
        <v>0</v>
      </c>
      <c r="G375" s="40">
        <v>-6357190.6399999997</v>
      </c>
      <c r="H375" s="17"/>
    </row>
    <row r="376" spans="1:8" customFormat="1" ht="15" customHeight="1" x14ac:dyDescent="0.25">
      <c r="A376" s="38">
        <v>3589</v>
      </c>
      <c r="B376" s="39" t="s">
        <v>517</v>
      </c>
      <c r="C376" s="40">
        <v>-6357190.6399999997</v>
      </c>
      <c r="D376" s="40">
        <v>0</v>
      </c>
      <c r="E376" s="41">
        <v>0</v>
      </c>
      <c r="F376" s="40">
        <v>0</v>
      </c>
      <c r="G376" s="40">
        <v>-6357190.6399999997</v>
      </c>
      <c r="H376" s="17"/>
    </row>
    <row r="377" spans="1:8" customFormat="1" ht="15" customHeight="1" x14ac:dyDescent="0.25">
      <c r="A377" s="38">
        <v>35891</v>
      </c>
      <c r="B377" s="39" t="s">
        <v>517</v>
      </c>
      <c r="C377" s="40">
        <v>-6357190.6399999997</v>
      </c>
      <c r="D377" s="40">
        <v>0</v>
      </c>
      <c r="E377" s="41">
        <v>0</v>
      </c>
      <c r="F377" s="40">
        <v>0</v>
      </c>
      <c r="G377" s="40">
        <v>-6357190.6399999997</v>
      </c>
      <c r="H377" s="17"/>
    </row>
    <row r="378" spans="1:8" customFormat="1" ht="15" customHeight="1" x14ac:dyDescent="0.25">
      <c r="A378" s="38">
        <v>358919</v>
      </c>
      <c r="B378" s="39" t="s">
        <v>517</v>
      </c>
      <c r="C378" s="40">
        <v>-6357190.6399999997</v>
      </c>
      <c r="D378" s="40">
        <v>0</v>
      </c>
      <c r="E378" s="41">
        <v>0</v>
      </c>
      <c r="F378" s="40">
        <v>0</v>
      </c>
      <c r="G378" s="40">
        <v>-6357190.6399999997</v>
      </c>
      <c r="H378" s="17"/>
    </row>
    <row r="379" spans="1:8" customFormat="1" ht="15" customHeight="1" x14ac:dyDescent="0.25">
      <c r="A379" s="38">
        <v>35891901</v>
      </c>
      <c r="B379" s="39" t="s">
        <v>518</v>
      </c>
      <c r="C379" s="40">
        <v>-6357190.6399999997</v>
      </c>
      <c r="D379" s="40">
        <v>0</v>
      </c>
      <c r="E379" s="41">
        <v>0</v>
      </c>
      <c r="F379" s="40">
        <v>0</v>
      </c>
      <c r="G379" s="40">
        <v>-6357190.6399999997</v>
      </c>
      <c r="H379" s="17"/>
    </row>
    <row r="380" spans="1:8" customFormat="1" ht="15" customHeight="1" x14ac:dyDescent="0.25">
      <c r="A380" s="38">
        <v>358919011</v>
      </c>
      <c r="B380" s="39" t="s">
        <v>265</v>
      </c>
      <c r="C380" s="40">
        <v>-6357190.6399999997</v>
      </c>
      <c r="D380" s="40">
        <v>0</v>
      </c>
      <c r="E380" s="41">
        <v>0</v>
      </c>
      <c r="F380" s="40">
        <v>0</v>
      </c>
      <c r="G380" s="40">
        <v>-6357190.6399999997</v>
      </c>
      <c r="H380" s="17"/>
    </row>
    <row r="381" spans="1:8" customFormat="1" ht="15" customHeight="1" x14ac:dyDescent="0.25">
      <c r="A381" s="38">
        <v>358919000000000</v>
      </c>
      <c r="B381" s="39" t="s">
        <v>265</v>
      </c>
      <c r="C381" s="40">
        <v>-6357190.6399999997</v>
      </c>
      <c r="D381" s="40">
        <v>0</v>
      </c>
      <c r="E381" s="41">
        <v>0</v>
      </c>
      <c r="F381" s="40">
        <v>0</v>
      </c>
      <c r="G381" s="40">
        <v>-6357190.6399999997</v>
      </c>
      <c r="H381" s="17"/>
    </row>
    <row r="382" spans="1:8" customFormat="1" ht="15" customHeight="1" x14ac:dyDescent="0.25">
      <c r="A382" s="38">
        <v>4</v>
      </c>
      <c r="B382" s="39" t="s">
        <v>266</v>
      </c>
      <c r="C382" s="40">
        <v>119131304.98</v>
      </c>
      <c r="D382" s="40">
        <v>30820673.800000001</v>
      </c>
      <c r="E382" s="41">
        <v>17997000.210000001</v>
      </c>
      <c r="F382" s="40">
        <v>12823673.59</v>
      </c>
      <c r="G382" s="40">
        <v>131954978.56999999</v>
      </c>
      <c r="H382" s="17"/>
    </row>
    <row r="383" spans="1:8" customFormat="1" ht="15" customHeight="1" x14ac:dyDescent="0.25">
      <c r="A383" s="38">
        <v>41</v>
      </c>
      <c r="B383" s="39" t="s">
        <v>267</v>
      </c>
      <c r="C383" s="40">
        <v>58432866.100000001</v>
      </c>
      <c r="D383" s="40">
        <v>13760026.57</v>
      </c>
      <c r="E383" s="41">
        <v>7725872.2400000002</v>
      </c>
      <c r="F383" s="40">
        <v>6034154.3300000001</v>
      </c>
      <c r="G383" s="40">
        <v>64467020.43</v>
      </c>
      <c r="H383" s="17"/>
    </row>
    <row r="384" spans="1:8" customFormat="1" ht="15" customHeight="1" x14ac:dyDescent="0.25">
      <c r="A384" s="38">
        <v>411</v>
      </c>
      <c r="B384" s="39" t="s">
        <v>268</v>
      </c>
      <c r="C384" s="40">
        <v>62340224.520000003</v>
      </c>
      <c r="D384" s="40">
        <v>7289977.0300000003</v>
      </c>
      <c r="E384" s="41">
        <v>784504.15</v>
      </c>
      <c r="F384" s="40">
        <v>6505472.8799999999</v>
      </c>
      <c r="G384" s="40">
        <v>68845697.400000006</v>
      </c>
      <c r="H384" s="17"/>
    </row>
    <row r="385" spans="1:8" customFormat="1" ht="15" customHeight="1" x14ac:dyDescent="0.25">
      <c r="A385" s="38">
        <v>4111</v>
      </c>
      <c r="B385" s="39" t="s">
        <v>269</v>
      </c>
      <c r="C385" s="40">
        <v>62340224.520000003</v>
      </c>
      <c r="D385" s="40">
        <v>7289977.0300000003</v>
      </c>
      <c r="E385" s="41">
        <v>784504.15</v>
      </c>
      <c r="F385" s="40">
        <v>6505472.8799999999</v>
      </c>
      <c r="G385" s="40">
        <v>68845697.400000006</v>
      </c>
      <c r="H385" s="17"/>
    </row>
    <row r="386" spans="1:8" customFormat="1" ht="15" customHeight="1" x14ac:dyDescent="0.25">
      <c r="A386" s="38">
        <v>41111102</v>
      </c>
      <c r="B386" s="39" t="s">
        <v>272</v>
      </c>
      <c r="C386" s="40">
        <v>8838754.2300000004</v>
      </c>
      <c r="D386" s="40">
        <v>0</v>
      </c>
      <c r="E386" s="41">
        <v>1398.31</v>
      </c>
      <c r="F386" s="40">
        <v>-1398.31</v>
      </c>
      <c r="G386" s="40">
        <v>8837355.9199999999</v>
      </c>
      <c r="H386" s="17"/>
    </row>
    <row r="387" spans="1:8" customFormat="1" ht="15" customHeight="1" x14ac:dyDescent="0.25">
      <c r="A387" s="38">
        <v>411111021</v>
      </c>
      <c r="B387" s="39" t="s">
        <v>280</v>
      </c>
      <c r="C387" s="40">
        <v>9370667.9499999993</v>
      </c>
      <c r="D387" s="40">
        <v>0</v>
      </c>
      <c r="E387" s="41">
        <v>0</v>
      </c>
      <c r="F387" s="40">
        <v>0</v>
      </c>
      <c r="G387" s="40">
        <v>9370667.9499999993</v>
      </c>
      <c r="H387" s="17"/>
    </row>
    <row r="388" spans="1:8" customFormat="1" ht="15" customHeight="1" x14ac:dyDescent="0.25">
      <c r="A388" s="38">
        <v>411111000000000</v>
      </c>
      <c r="B388" s="39" t="s">
        <v>274</v>
      </c>
      <c r="C388" s="40">
        <v>9370667.9499999993</v>
      </c>
      <c r="D388" s="40">
        <v>0</v>
      </c>
      <c r="E388" s="41">
        <v>0</v>
      </c>
      <c r="F388" s="40">
        <v>0</v>
      </c>
      <c r="G388" s="40">
        <v>9370667.9499999993</v>
      </c>
      <c r="H388" s="17"/>
    </row>
    <row r="389" spans="1:8" customFormat="1" ht="15" customHeight="1" x14ac:dyDescent="0.25">
      <c r="A389" s="38">
        <v>411111022</v>
      </c>
      <c r="B389" s="39" t="s">
        <v>283</v>
      </c>
      <c r="C389" s="40">
        <v>-522312.94</v>
      </c>
      <c r="D389" s="40">
        <v>0</v>
      </c>
      <c r="E389" s="41">
        <v>0</v>
      </c>
      <c r="F389" s="40">
        <v>0</v>
      </c>
      <c r="G389" s="40">
        <v>-522312.94</v>
      </c>
      <c r="H389" s="17"/>
    </row>
    <row r="390" spans="1:8" customFormat="1" ht="15" customHeight="1" x14ac:dyDescent="0.25">
      <c r="A390" s="38">
        <v>411111000000000</v>
      </c>
      <c r="B390" s="39" t="s">
        <v>276</v>
      </c>
      <c r="C390" s="40">
        <v>-522312.94</v>
      </c>
      <c r="D390" s="40">
        <v>0</v>
      </c>
      <c r="E390" s="41">
        <v>0</v>
      </c>
      <c r="F390" s="40">
        <v>0</v>
      </c>
      <c r="G390" s="40">
        <v>-522312.94</v>
      </c>
      <c r="H390" s="17"/>
    </row>
    <row r="391" spans="1:8" customFormat="1" ht="15" customHeight="1" x14ac:dyDescent="0.25">
      <c r="A391" s="38">
        <v>411111023</v>
      </c>
      <c r="B391" s="39" t="s">
        <v>278</v>
      </c>
      <c r="C391" s="40">
        <v>-9600.7800000000007</v>
      </c>
      <c r="D391" s="40">
        <v>0</v>
      </c>
      <c r="E391" s="41">
        <v>1398.31</v>
      </c>
      <c r="F391" s="40">
        <v>-1398.31</v>
      </c>
      <c r="G391" s="40">
        <v>-10999.09</v>
      </c>
      <c r="H391" s="17"/>
    </row>
    <row r="392" spans="1:8" customFormat="1" ht="15" customHeight="1" x14ac:dyDescent="0.25">
      <c r="A392" s="38">
        <v>411111000000000</v>
      </c>
      <c r="B392" s="39" t="s">
        <v>278</v>
      </c>
      <c r="C392" s="40">
        <v>-9600.7800000000007</v>
      </c>
      <c r="D392" s="40">
        <v>0</v>
      </c>
      <c r="E392" s="41">
        <v>1398.31</v>
      </c>
      <c r="F392" s="40">
        <v>-1398.31</v>
      </c>
      <c r="G392" s="40">
        <v>-10999.09</v>
      </c>
      <c r="H392" s="17"/>
    </row>
    <row r="393" spans="1:8" customFormat="1" ht="15" customHeight="1" x14ac:dyDescent="0.25">
      <c r="A393" s="38">
        <v>41112</v>
      </c>
      <c r="B393" s="39" t="s">
        <v>270</v>
      </c>
      <c r="C393" s="40">
        <v>53501470.289999999</v>
      </c>
      <c r="D393" s="40">
        <v>7289977.0300000003</v>
      </c>
      <c r="E393" s="41">
        <v>783105.84</v>
      </c>
      <c r="F393" s="40">
        <v>6506871.1900000004</v>
      </c>
      <c r="G393" s="40">
        <v>60008341.479999997</v>
      </c>
      <c r="H393" s="17"/>
    </row>
    <row r="394" spans="1:8" customFormat="1" ht="15" customHeight="1" x14ac:dyDescent="0.25">
      <c r="A394" s="38">
        <v>411121</v>
      </c>
      <c r="B394" s="39" t="s">
        <v>271</v>
      </c>
      <c r="C394" s="40">
        <v>51583267.799999997</v>
      </c>
      <c r="D394" s="40">
        <v>6983661.5599999996</v>
      </c>
      <c r="E394" s="41">
        <v>763906.45</v>
      </c>
      <c r="F394" s="40">
        <v>6219755.1100000003</v>
      </c>
      <c r="G394" s="40">
        <v>57803022.909999996</v>
      </c>
      <c r="H394" s="17"/>
    </row>
    <row r="395" spans="1:8" customFormat="1" ht="15" customHeight="1" x14ac:dyDescent="0.25">
      <c r="A395" s="38">
        <v>41112102</v>
      </c>
      <c r="B395" s="39" t="s">
        <v>272</v>
      </c>
      <c r="C395" s="40">
        <v>248850.52</v>
      </c>
      <c r="D395" s="40">
        <v>311461.59999999998</v>
      </c>
      <c r="E395" s="41">
        <v>21482.83</v>
      </c>
      <c r="F395" s="40">
        <v>289978.77</v>
      </c>
      <c r="G395" s="40">
        <v>538829.29</v>
      </c>
      <c r="H395" s="17"/>
    </row>
    <row r="396" spans="1:8" customFormat="1" ht="15" customHeight="1" x14ac:dyDescent="0.25">
      <c r="A396" s="38">
        <v>411121021</v>
      </c>
      <c r="B396" s="39" t="s">
        <v>273</v>
      </c>
      <c r="C396" s="40">
        <v>276639.84999999998</v>
      </c>
      <c r="D396" s="40">
        <v>311461.59999999998</v>
      </c>
      <c r="E396" s="41">
        <v>0</v>
      </c>
      <c r="F396" s="40">
        <v>311461.59999999998</v>
      </c>
      <c r="G396" s="40">
        <v>588101.44999999995</v>
      </c>
      <c r="H396" s="17"/>
    </row>
    <row r="397" spans="1:8" customFormat="1" ht="15" customHeight="1" x14ac:dyDescent="0.25">
      <c r="A397" s="38">
        <v>411121000000000</v>
      </c>
      <c r="B397" s="39" t="s">
        <v>274</v>
      </c>
      <c r="C397" s="40">
        <v>276639.84999999998</v>
      </c>
      <c r="D397" s="40">
        <v>311461.59999999998</v>
      </c>
      <c r="E397" s="41">
        <v>0</v>
      </c>
      <c r="F397" s="40">
        <v>311461.59999999998</v>
      </c>
      <c r="G397" s="40">
        <v>588101.44999999995</v>
      </c>
      <c r="H397" s="17"/>
    </row>
    <row r="398" spans="1:8" customFormat="1" ht="15" customHeight="1" x14ac:dyDescent="0.25">
      <c r="A398" s="38">
        <v>411121022</v>
      </c>
      <c r="B398" s="39" t="s">
        <v>275</v>
      </c>
      <c r="C398" s="40">
        <v>-27789.33</v>
      </c>
      <c r="D398" s="40">
        <v>0</v>
      </c>
      <c r="E398" s="41">
        <v>21482.83</v>
      </c>
      <c r="F398" s="40">
        <v>-21482.83</v>
      </c>
      <c r="G398" s="40">
        <v>-49272.160000000003</v>
      </c>
      <c r="H398" s="17"/>
    </row>
    <row r="399" spans="1:8" customFormat="1" ht="15" customHeight="1" x14ac:dyDescent="0.25">
      <c r="A399" s="38">
        <v>411121000000000</v>
      </c>
      <c r="B399" s="39" t="s">
        <v>276</v>
      </c>
      <c r="C399" s="40">
        <v>-27789.33</v>
      </c>
      <c r="D399" s="40">
        <v>0</v>
      </c>
      <c r="E399" s="41">
        <v>21482.83</v>
      </c>
      <c r="F399" s="40">
        <v>-21482.83</v>
      </c>
      <c r="G399" s="40">
        <v>-49272.160000000003</v>
      </c>
      <c r="H399" s="17"/>
    </row>
    <row r="400" spans="1:8" customFormat="1" ht="15" customHeight="1" x14ac:dyDescent="0.25">
      <c r="A400" s="38">
        <v>41112104</v>
      </c>
      <c r="B400" s="39" t="s">
        <v>279</v>
      </c>
      <c r="C400" s="40">
        <v>3501266.58</v>
      </c>
      <c r="D400" s="40">
        <v>12034.15</v>
      </c>
      <c r="E400" s="41">
        <v>127293.22</v>
      </c>
      <c r="F400" s="40">
        <v>-115259.07</v>
      </c>
      <c r="G400" s="40">
        <v>3386007.51</v>
      </c>
      <c r="H400" s="17"/>
    </row>
    <row r="401" spans="1:8" customFormat="1" ht="15" customHeight="1" x14ac:dyDescent="0.25">
      <c r="A401" s="38">
        <v>411121041</v>
      </c>
      <c r="B401" s="39" t="s">
        <v>280</v>
      </c>
      <c r="C401" s="40">
        <v>3841203.21</v>
      </c>
      <c r="D401" s="40">
        <v>12034.15</v>
      </c>
      <c r="E401" s="41">
        <v>0</v>
      </c>
      <c r="F401" s="40">
        <v>12034.15</v>
      </c>
      <c r="G401" s="40">
        <v>3853237.36</v>
      </c>
      <c r="H401" s="17"/>
    </row>
    <row r="402" spans="1:8" customFormat="1" ht="15" customHeight="1" x14ac:dyDescent="0.25">
      <c r="A402" s="38">
        <v>411121000000000</v>
      </c>
      <c r="B402" s="39" t="s">
        <v>281</v>
      </c>
      <c r="C402" s="40">
        <v>3826602.44</v>
      </c>
      <c r="D402" s="40">
        <v>9432.2199999999993</v>
      </c>
      <c r="E402" s="41">
        <v>0</v>
      </c>
      <c r="F402" s="40">
        <v>9432.2199999999993</v>
      </c>
      <c r="G402" s="40">
        <v>3836034.66</v>
      </c>
      <c r="H402" s="17"/>
    </row>
    <row r="403" spans="1:8" customFormat="1" ht="15" customHeight="1" x14ac:dyDescent="0.25">
      <c r="A403" s="38">
        <v>411121000000000</v>
      </c>
      <c r="B403" s="39" t="s">
        <v>282</v>
      </c>
      <c r="C403" s="40">
        <v>14600.77</v>
      </c>
      <c r="D403" s="40">
        <v>2601.9299999999998</v>
      </c>
      <c r="E403" s="41">
        <v>0</v>
      </c>
      <c r="F403" s="40">
        <v>2601.9299999999998</v>
      </c>
      <c r="G403" s="40">
        <v>17202.7</v>
      </c>
      <c r="H403" s="17"/>
    </row>
    <row r="404" spans="1:8" customFormat="1" ht="15" customHeight="1" x14ac:dyDescent="0.25">
      <c r="A404" s="38">
        <v>411121042</v>
      </c>
      <c r="B404" s="39" t="s">
        <v>283</v>
      </c>
      <c r="C404" s="40">
        <v>-339936.63</v>
      </c>
      <c r="D404" s="40">
        <v>0</v>
      </c>
      <c r="E404" s="41">
        <v>127293.22</v>
      </c>
      <c r="F404" s="40">
        <v>-127293.22</v>
      </c>
      <c r="G404" s="40">
        <v>-467229.85</v>
      </c>
      <c r="H404" s="17"/>
    </row>
    <row r="405" spans="1:8" customFormat="1" ht="15" customHeight="1" x14ac:dyDescent="0.25">
      <c r="A405" s="38">
        <v>411121000000000</v>
      </c>
      <c r="B405" s="39" t="s">
        <v>276</v>
      </c>
      <c r="C405" s="40">
        <v>-339804.15999999997</v>
      </c>
      <c r="D405" s="40">
        <v>0</v>
      </c>
      <c r="E405" s="41">
        <v>93003.15</v>
      </c>
      <c r="F405" s="40">
        <v>-93003.15</v>
      </c>
      <c r="G405" s="40">
        <v>-432807.31</v>
      </c>
      <c r="H405" s="17"/>
    </row>
    <row r="406" spans="1:8" customFormat="1" ht="15" customHeight="1" x14ac:dyDescent="0.25">
      <c r="A406" s="38">
        <v>411121000000000</v>
      </c>
      <c r="B406" s="39" t="s">
        <v>284</v>
      </c>
      <c r="C406" s="40">
        <v>-132.47</v>
      </c>
      <c r="D406" s="40">
        <v>0</v>
      </c>
      <c r="E406" s="41">
        <v>34290.07</v>
      </c>
      <c r="F406" s="40">
        <v>-34290.07</v>
      </c>
      <c r="G406" s="40">
        <v>-34422.54</v>
      </c>
      <c r="H406" s="17"/>
    </row>
    <row r="407" spans="1:8" customFormat="1" ht="15" customHeight="1" x14ac:dyDescent="0.25">
      <c r="A407" s="38">
        <v>41112106</v>
      </c>
      <c r="B407" s="39" t="s">
        <v>244</v>
      </c>
      <c r="C407" s="40">
        <v>46606010.75</v>
      </c>
      <c r="D407" s="40">
        <v>6563217.9699999997</v>
      </c>
      <c r="E407" s="41">
        <v>592816.68000000005</v>
      </c>
      <c r="F407" s="40">
        <v>5970401.29</v>
      </c>
      <c r="G407" s="40">
        <v>52576412.039999999</v>
      </c>
      <c r="H407" s="17"/>
    </row>
    <row r="408" spans="1:8" customFormat="1" ht="15" customHeight="1" x14ac:dyDescent="0.25">
      <c r="A408" s="38">
        <v>411121061</v>
      </c>
      <c r="B408" s="39" t="s">
        <v>280</v>
      </c>
      <c r="C408" s="40">
        <v>50821584.600000001</v>
      </c>
      <c r="D408" s="40">
        <v>6563217.9699999997</v>
      </c>
      <c r="E408" s="41">
        <v>70773.39</v>
      </c>
      <c r="F408" s="40">
        <v>6492444.5800000001</v>
      </c>
      <c r="G408" s="40">
        <v>57314029.18</v>
      </c>
      <c r="H408" s="17"/>
    </row>
    <row r="409" spans="1:8" customFormat="1" ht="15" customHeight="1" x14ac:dyDescent="0.25">
      <c r="A409" s="38">
        <v>411121000000000</v>
      </c>
      <c r="B409" s="39" t="s">
        <v>285</v>
      </c>
      <c r="C409" s="40">
        <v>49671767.229999997</v>
      </c>
      <c r="D409" s="40">
        <v>6394260.0700000003</v>
      </c>
      <c r="E409" s="41">
        <v>70773.39</v>
      </c>
      <c r="F409" s="40">
        <v>6323486.6799999997</v>
      </c>
      <c r="G409" s="40">
        <v>55995253.909999996</v>
      </c>
      <c r="H409" s="17"/>
    </row>
    <row r="410" spans="1:8" customFormat="1" ht="15" customHeight="1" x14ac:dyDescent="0.25">
      <c r="A410" s="38">
        <v>411121000000000</v>
      </c>
      <c r="B410" s="39" t="s">
        <v>286</v>
      </c>
      <c r="C410" s="40">
        <v>1149817.3700000001</v>
      </c>
      <c r="D410" s="40">
        <v>168957.9</v>
      </c>
      <c r="E410" s="41">
        <v>0</v>
      </c>
      <c r="F410" s="40">
        <v>168957.9</v>
      </c>
      <c r="G410" s="40">
        <v>1318775.27</v>
      </c>
      <c r="H410" s="17"/>
    </row>
    <row r="411" spans="1:8" customFormat="1" ht="15" customHeight="1" x14ac:dyDescent="0.25">
      <c r="A411" s="38">
        <v>411121062</v>
      </c>
      <c r="B411" s="39" t="s">
        <v>283</v>
      </c>
      <c r="C411" s="40">
        <v>-3124236.86</v>
      </c>
      <c r="D411" s="40">
        <v>0</v>
      </c>
      <c r="E411" s="41">
        <v>440823.12</v>
      </c>
      <c r="F411" s="40">
        <v>-440823.12</v>
      </c>
      <c r="G411" s="40">
        <v>-3565059.98</v>
      </c>
      <c r="H411" s="17"/>
    </row>
    <row r="412" spans="1:8" customFormat="1" ht="15" customHeight="1" x14ac:dyDescent="0.25">
      <c r="A412" s="38">
        <v>411121000000000</v>
      </c>
      <c r="B412" s="39" t="s">
        <v>287</v>
      </c>
      <c r="C412" s="40">
        <v>-2815578.12</v>
      </c>
      <c r="D412" s="40">
        <v>0</v>
      </c>
      <c r="E412" s="41">
        <v>361862.08</v>
      </c>
      <c r="F412" s="40">
        <v>-361862.08</v>
      </c>
      <c r="G412" s="40">
        <v>-3177440.2</v>
      </c>
      <c r="H412" s="17"/>
    </row>
    <row r="413" spans="1:8" customFormat="1" ht="15" customHeight="1" x14ac:dyDescent="0.25">
      <c r="A413" s="38">
        <v>411121000000000</v>
      </c>
      <c r="B413" s="39" t="s">
        <v>288</v>
      </c>
      <c r="C413" s="40">
        <v>-308658.74</v>
      </c>
      <c r="D413" s="40">
        <v>0</v>
      </c>
      <c r="E413" s="41">
        <v>78961.039999999994</v>
      </c>
      <c r="F413" s="40">
        <v>-78961.039999999994</v>
      </c>
      <c r="G413" s="40">
        <v>-387619.78</v>
      </c>
      <c r="H413" s="17"/>
    </row>
    <row r="414" spans="1:8" customFormat="1" ht="15" customHeight="1" x14ac:dyDescent="0.25">
      <c r="A414" s="38">
        <v>411121063</v>
      </c>
      <c r="B414" s="39" t="s">
        <v>289</v>
      </c>
      <c r="C414" s="40">
        <v>-1091336.99</v>
      </c>
      <c r="D414" s="40">
        <v>0</v>
      </c>
      <c r="E414" s="41">
        <v>81220.17</v>
      </c>
      <c r="F414" s="40">
        <v>-81220.17</v>
      </c>
      <c r="G414" s="40">
        <v>-1172557.1599999999</v>
      </c>
      <c r="H414" s="17"/>
    </row>
    <row r="415" spans="1:8" customFormat="1" ht="15" customHeight="1" x14ac:dyDescent="0.25">
      <c r="A415" s="38">
        <v>411121000000000</v>
      </c>
      <c r="B415" s="39" t="s">
        <v>289</v>
      </c>
      <c r="C415" s="40">
        <v>-1091336.99</v>
      </c>
      <c r="D415" s="40">
        <v>0</v>
      </c>
      <c r="E415" s="41">
        <v>81220.17</v>
      </c>
      <c r="F415" s="40">
        <v>-81220.17</v>
      </c>
      <c r="G415" s="40">
        <v>-1172557.1599999999</v>
      </c>
      <c r="H415" s="17"/>
    </row>
    <row r="416" spans="1:8" customFormat="1" ht="15" customHeight="1" x14ac:dyDescent="0.25">
      <c r="A416" s="38">
        <v>41112109</v>
      </c>
      <c r="B416" s="39" t="s">
        <v>290</v>
      </c>
      <c r="C416" s="40">
        <v>1227139.95</v>
      </c>
      <c r="D416" s="40">
        <v>96947.839999999997</v>
      </c>
      <c r="E416" s="41">
        <v>22313.72</v>
      </c>
      <c r="F416" s="40">
        <v>74634.12</v>
      </c>
      <c r="G416" s="40">
        <v>1301774.07</v>
      </c>
      <c r="H416" s="17"/>
    </row>
    <row r="417" spans="1:8" customFormat="1" ht="15" customHeight="1" x14ac:dyDescent="0.25">
      <c r="A417" s="38">
        <v>411121099</v>
      </c>
      <c r="B417" s="39" t="s">
        <v>290</v>
      </c>
      <c r="C417" s="40">
        <v>1227139.95</v>
      </c>
      <c r="D417" s="40">
        <v>96947.839999999997</v>
      </c>
      <c r="E417" s="41">
        <v>22313.72</v>
      </c>
      <c r="F417" s="40">
        <v>74634.12</v>
      </c>
      <c r="G417" s="40">
        <v>1301774.07</v>
      </c>
      <c r="H417" s="17"/>
    </row>
    <row r="418" spans="1:8" customFormat="1" ht="15" customHeight="1" x14ac:dyDescent="0.25">
      <c r="A418" s="38">
        <v>411121000000000</v>
      </c>
      <c r="B418" s="39" t="s">
        <v>291</v>
      </c>
      <c r="C418" s="40">
        <v>1227139.95</v>
      </c>
      <c r="D418" s="40">
        <v>96947.839999999997</v>
      </c>
      <c r="E418" s="41">
        <v>22313.72</v>
      </c>
      <c r="F418" s="40">
        <v>74634.12</v>
      </c>
      <c r="G418" s="40">
        <v>1301774.07</v>
      </c>
      <c r="H418" s="17"/>
    </row>
    <row r="419" spans="1:8" customFormat="1" ht="15" customHeight="1" x14ac:dyDescent="0.25">
      <c r="A419" s="38">
        <v>411122</v>
      </c>
      <c r="B419" s="39" t="s">
        <v>292</v>
      </c>
      <c r="C419" s="40">
        <v>1918202.49</v>
      </c>
      <c r="D419" s="40">
        <v>306315.46999999997</v>
      </c>
      <c r="E419" s="41">
        <v>19199.39</v>
      </c>
      <c r="F419" s="40">
        <v>287116.08</v>
      </c>
      <c r="G419" s="40">
        <v>2205318.5699999998</v>
      </c>
      <c r="H419" s="17"/>
    </row>
    <row r="420" spans="1:8" customFormat="1" ht="15" customHeight="1" x14ac:dyDescent="0.25">
      <c r="A420" s="38">
        <v>41112206</v>
      </c>
      <c r="B420" s="39" t="s">
        <v>244</v>
      </c>
      <c r="C420" s="40">
        <v>1918202.49</v>
      </c>
      <c r="D420" s="40">
        <v>306315.46999999997</v>
      </c>
      <c r="E420" s="41">
        <v>19199.39</v>
      </c>
      <c r="F420" s="40">
        <v>287116.08</v>
      </c>
      <c r="G420" s="40">
        <v>2205318.5699999998</v>
      </c>
      <c r="H420" s="17"/>
    </row>
    <row r="421" spans="1:8" customFormat="1" ht="15" customHeight="1" x14ac:dyDescent="0.25">
      <c r="A421" s="38">
        <v>411122061</v>
      </c>
      <c r="B421" s="39" t="s">
        <v>280</v>
      </c>
      <c r="C421" s="40">
        <v>2017834.76</v>
      </c>
      <c r="D421" s="40">
        <v>306315.46999999997</v>
      </c>
      <c r="E421" s="41">
        <v>0</v>
      </c>
      <c r="F421" s="40">
        <v>306315.46999999997</v>
      </c>
      <c r="G421" s="40">
        <v>2324150.23</v>
      </c>
      <c r="H421" s="17"/>
    </row>
    <row r="422" spans="1:8" customFormat="1" ht="15" customHeight="1" x14ac:dyDescent="0.25">
      <c r="A422" s="38">
        <v>411122000000000</v>
      </c>
      <c r="B422" s="39" t="s">
        <v>285</v>
      </c>
      <c r="C422" s="40">
        <v>1953936.42</v>
      </c>
      <c r="D422" s="40">
        <v>285748.46999999997</v>
      </c>
      <c r="E422" s="41">
        <v>0</v>
      </c>
      <c r="F422" s="40">
        <v>285748.46999999997</v>
      </c>
      <c r="G422" s="40">
        <v>2239684.89</v>
      </c>
      <c r="H422" s="17"/>
    </row>
    <row r="423" spans="1:8" customFormat="1" ht="15" customHeight="1" x14ac:dyDescent="0.25">
      <c r="A423" s="38">
        <v>411122000000000</v>
      </c>
      <c r="B423" s="39" t="s">
        <v>286</v>
      </c>
      <c r="C423" s="40">
        <v>63898.34</v>
      </c>
      <c r="D423" s="40">
        <v>20567</v>
      </c>
      <c r="E423" s="41">
        <v>0</v>
      </c>
      <c r="F423" s="40">
        <v>20567</v>
      </c>
      <c r="G423" s="40">
        <v>84465.34</v>
      </c>
      <c r="H423" s="17"/>
    </row>
    <row r="424" spans="1:8" customFormat="1" ht="15" customHeight="1" x14ac:dyDescent="0.25">
      <c r="A424" s="38">
        <v>411122062</v>
      </c>
      <c r="B424" s="39" t="s">
        <v>283</v>
      </c>
      <c r="C424" s="40">
        <v>-99632.27</v>
      </c>
      <c r="D424" s="40">
        <v>0</v>
      </c>
      <c r="E424" s="41">
        <v>19199.39</v>
      </c>
      <c r="F424" s="40">
        <v>-19199.39</v>
      </c>
      <c r="G424" s="40">
        <v>-118831.66</v>
      </c>
      <c r="H424" s="17"/>
    </row>
    <row r="425" spans="1:8" customFormat="1" ht="15" customHeight="1" x14ac:dyDescent="0.25">
      <c r="A425" s="38">
        <v>411122000000000</v>
      </c>
      <c r="B425" s="39" t="s">
        <v>287</v>
      </c>
      <c r="C425" s="40">
        <v>-92563.93</v>
      </c>
      <c r="D425" s="40">
        <v>0</v>
      </c>
      <c r="E425" s="41">
        <v>11050.41</v>
      </c>
      <c r="F425" s="40">
        <v>-11050.41</v>
      </c>
      <c r="G425" s="40">
        <v>-103614.34</v>
      </c>
      <c r="H425" s="17"/>
    </row>
    <row r="426" spans="1:8" customFormat="1" ht="15" customHeight="1" x14ac:dyDescent="0.25">
      <c r="A426" s="38">
        <v>411122000000000</v>
      </c>
      <c r="B426" s="39" t="s">
        <v>288</v>
      </c>
      <c r="C426" s="40">
        <v>-7068.34</v>
      </c>
      <c r="D426" s="40">
        <v>0</v>
      </c>
      <c r="E426" s="41">
        <v>8148.98</v>
      </c>
      <c r="F426" s="40">
        <v>-8148.98</v>
      </c>
      <c r="G426" s="40">
        <v>-15217.32</v>
      </c>
      <c r="H426" s="17"/>
    </row>
    <row r="427" spans="1:8" customFormat="1" ht="15" customHeight="1" x14ac:dyDescent="0.25">
      <c r="A427" s="38">
        <v>414</v>
      </c>
      <c r="B427" s="39" t="s">
        <v>293</v>
      </c>
      <c r="C427" s="40">
        <v>-3907358.42</v>
      </c>
      <c r="D427" s="40">
        <v>6470049.54</v>
      </c>
      <c r="E427" s="41">
        <v>6941368.0899999999</v>
      </c>
      <c r="F427" s="40">
        <v>-471318.55</v>
      </c>
      <c r="G427" s="40">
        <v>-4378676.97</v>
      </c>
      <c r="H427" s="17"/>
    </row>
    <row r="428" spans="1:8" customFormat="1" ht="15" customHeight="1" x14ac:dyDescent="0.25">
      <c r="A428" s="38">
        <v>414129</v>
      </c>
      <c r="B428" s="39" t="s">
        <v>293</v>
      </c>
      <c r="C428" s="40">
        <v>-3907358.42</v>
      </c>
      <c r="D428" s="40">
        <v>6470049.54</v>
      </c>
      <c r="E428" s="41">
        <v>6941368.0899999999</v>
      </c>
      <c r="F428" s="40">
        <v>-471318.55</v>
      </c>
      <c r="G428" s="40">
        <v>-4378676.97</v>
      </c>
      <c r="H428" s="17"/>
    </row>
    <row r="429" spans="1:8" customFormat="1" ht="15" customHeight="1" x14ac:dyDescent="0.25">
      <c r="A429" s="38">
        <v>41412901</v>
      </c>
      <c r="B429" s="39" t="s">
        <v>293</v>
      </c>
      <c r="C429" s="40">
        <v>-3907358.42</v>
      </c>
      <c r="D429" s="40">
        <v>6470049.54</v>
      </c>
      <c r="E429" s="41">
        <v>6941368.0899999999</v>
      </c>
      <c r="F429" s="40">
        <v>-471318.55</v>
      </c>
      <c r="G429" s="40">
        <v>-4378676.97</v>
      </c>
      <c r="H429" s="17"/>
    </row>
    <row r="430" spans="1:8" customFormat="1" ht="15" customHeight="1" x14ac:dyDescent="0.25">
      <c r="A430" s="38">
        <v>414129011</v>
      </c>
      <c r="B430" s="39" t="s">
        <v>294</v>
      </c>
      <c r="C430" s="40">
        <v>-3907358.42</v>
      </c>
      <c r="D430" s="40">
        <v>6470049.54</v>
      </c>
      <c r="E430" s="41">
        <v>6941368.0899999999</v>
      </c>
      <c r="F430" s="40">
        <v>-471318.55</v>
      </c>
      <c r="G430" s="40">
        <v>-4378676.97</v>
      </c>
      <c r="H430" s="17"/>
    </row>
    <row r="431" spans="1:8" customFormat="1" ht="15" customHeight="1" x14ac:dyDescent="0.25">
      <c r="A431" s="38">
        <v>414129000000000</v>
      </c>
      <c r="B431" s="39" t="s">
        <v>295</v>
      </c>
      <c r="C431" s="40">
        <v>-3907358.42</v>
      </c>
      <c r="D431" s="40">
        <v>6470049.54</v>
      </c>
      <c r="E431" s="41">
        <v>6941368.0899999999</v>
      </c>
      <c r="F431" s="40">
        <v>-471318.55</v>
      </c>
      <c r="G431" s="40">
        <v>-4378676.97</v>
      </c>
      <c r="H431" s="17"/>
    </row>
    <row r="432" spans="1:8" customFormat="1" ht="15" customHeight="1" x14ac:dyDescent="0.25">
      <c r="A432" s="38">
        <v>43</v>
      </c>
      <c r="B432" s="39" t="s">
        <v>296</v>
      </c>
      <c r="C432" s="40">
        <v>11553803.43</v>
      </c>
      <c r="D432" s="40">
        <v>2659027.0499999998</v>
      </c>
      <c r="E432" s="41">
        <v>933221.5</v>
      </c>
      <c r="F432" s="40">
        <v>1725805.55</v>
      </c>
      <c r="G432" s="40">
        <v>13279608.98</v>
      </c>
      <c r="H432" s="17"/>
    </row>
    <row r="433" spans="1:8" customFormat="1" ht="15" customHeight="1" x14ac:dyDescent="0.25">
      <c r="A433" s="38">
        <v>431</v>
      </c>
      <c r="B433" s="39" t="s">
        <v>297</v>
      </c>
      <c r="C433" s="40">
        <v>11553803.43</v>
      </c>
      <c r="D433" s="40">
        <v>2659027.0499999998</v>
      </c>
      <c r="E433" s="41">
        <v>933221.5</v>
      </c>
      <c r="F433" s="40">
        <v>1725805.55</v>
      </c>
      <c r="G433" s="40">
        <v>13279608.98</v>
      </c>
      <c r="H433" s="17"/>
    </row>
    <row r="434" spans="1:8" customFormat="1" ht="15" customHeight="1" x14ac:dyDescent="0.25">
      <c r="A434" s="38">
        <v>4311</v>
      </c>
      <c r="B434" s="39" t="s">
        <v>298</v>
      </c>
      <c r="C434" s="40">
        <v>11353292.949999999</v>
      </c>
      <c r="D434" s="40">
        <v>2638062.4900000002</v>
      </c>
      <c r="E434" s="41">
        <v>933221.5</v>
      </c>
      <c r="F434" s="40">
        <v>1704840.99</v>
      </c>
      <c r="G434" s="40">
        <v>13058133.939999999</v>
      </c>
      <c r="H434" s="17"/>
    </row>
    <row r="435" spans="1:8" customFormat="1" ht="15" customHeight="1" x14ac:dyDescent="0.25">
      <c r="A435" s="38">
        <v>43112</v>
      </c>
      <c r="B435" s="39" t="s">
        <v>299</v>
      </c>
      <c r="C435" s="40">
        <v>11353292.949999999</v>
      </c>
      <c r="D435" s="40">
        <v>2638062.4900000002</v>
      </c>
      <c r="E435" s="41">
        <v>933221.5</v>
      </c>
      <c r="F435" s="40">
        <v>1704840.99</v>
      </c>
      <c r="G435" s="40">
        <v>13058133.939999999</v>
      </c>
      <c r="H435" s="17"/>
    </row>
    <row r="436" spans="1:8" customFormat="1" ht="15" customHeight="1" x14ac:dyDescent="0.25">
      <c r="A436" s="38">
        <v>431121</v>
      </c>
      <c r="B436" s="39" t="s">
        <v>65</v>
      </c>
      <c r="C436" s="40">
        <v>11353292.949999999</v>
      </c>
      <c r="D436" s="40">
        <v>2638062.4900000002</v>
      </c>
      <c r="E436" s="41">
        <v>933221.5</v>
      </c>
      <c r="F436" s="40">
        <v>1704840.99</v>
      </c>
      <c r="G436" s="40">
        <v>13058133.939999999</v>
      </c>
      <c r="H436" s="17"/>
    </row>
    <row r="437" spans="1:8" customFormat="1" ht="15" customHeight="1" x14ac:dyDescent="0.25">
      <c r="A437" s="38">
        <v>431121012</v>
      </c>
      <c r="B437" s="39" t="s">
        <v>300</v>
      </c>
      <c r="C437" s="40">
        <v>11712072.380000001</v>
      </c>
      <c r="D437" s="40">
        <v>2230650.4500000002</v>
      </c>
      <c r="E437" s="41">
        <v>912301.68</v>
      </c>
      <c r="F437" s="40">
        <v>1318348.77</v>
      </c>
      <c r="G437" s="40">
        <v>13030421.15</v>
      </c>
      <c r="H437" s="17"/>
    </row>
    <row r="438" spans="1:8" customFormat="1" ht="15" customHeight="1" x14ac:dyDescent="0.25">
      <c r="A438" s="38">
        <v>431121000000000</v>
      </c>
      <c r="B438" s="39" t="s">
        <v>301</v>
      </c>
      <c r="C438" s="40">
        <v>11712072.380000001</v>
      </c>
      <c r="D438" s="40">
        <v>2230650.4500000002</v>
      </c>
      <c r="E438" s="41">
        <v>912301.68</v>
      </c>
      <c r="F438" s="40">
        <v>1318348.77</v>
      </c>
      <c r="G438" s="40">
        <v>13030421.15</v>
      </c>
      <c r="H438" s="17"/>
    </row>
    <row r="439" spans="1:8" customFormat="1" ht="15" customHeight="1" x14ac:dyDescent="0.25">
      <c r="A439" s="38">
        <v>431121013</v>
      </c>
      <c r="B439" s="39" t="s">
        <v>302</v>
      </c>
      <c r="C439" s="40">
        <v>-358779.43</v>
      </c>
      <c r="D439" s="40">
        <v>407412.04</v>
      </c>
      <c r="E439" s="41">
        <v>20919.82</v>
      </c>
      <c r="F439" s="40">
        <v>386492.22</v>
      </c>
      <c r="G439" s="40">
        <v>27712.79</v>
      </c>
      <c r="H439" s="17"/>
    </row>
    <row r="440" spans="1:8" customFormat="1" ht="15" customHeight="1" x14ac:dyDescent="0.25">
      <c r="A440" s="38">
        <v>431121000000000</v>
      </c>
      <c r="B440" s="39" t="s">
        <v>303</v>
      </c>
      <c r="C440" s="40">
        <v>-358779.43</v>
      </c>
      <c r="D440" s="40">
        <v>407412.04</v>
      </c>
      <c r="E440" s="41">
        <v>20919.82</v>
      </c>
      <c r="F440" s="40">
        <v>386492.22</v>
      </c>
      <c r="G440" s="40">
        <v>27712.79</v>
      </c>
      <c r="H440" s="17"/>
    </row>
    <row r="441" spans="1:8" customFormat="1" ht="15" customHeight="1" x14ac:dyDescent="0.25">
      <c r="A441" s="38">
        <v>43132</v>
      </c>
      <c r="B441" s="39" t="s">
        <v>304</v>
      </c>
      <c r="C441" s="40">
        <v>200510.48</v>
      </c>
      <c r="D441" s="40">
        <v>20964.560000000001</v>
      </c>
      <c r="E441" s="41">
        <v>0</v>
      </c>
      <c r="F441" s="40">
        <v>20964.560000000001</v>
      </c>
      <c r="G441" s="40">
        <v>221475.04</v>
      </c>
      <c r="H441" s="17"/>
    </row>
    <row r="442" spans="1:8" customFormat="1" ht="15" customHeight="1" x14ac:dyDescent="0.25">
      <c r="A442" s="38">
        <v>431321</v>
      </c>
      <c r="B442" s="39" t="s">
        <v>65</v>
      </c>
      <c r="C442" s="40">
        <v>200510.48</v>
      </c>
      <c r="D442" s="40">
        <v>20964.560000000001</v>
      </c>
      <c r="E442" s="41">
        <v>0</v>
      </c>
      <c r="F442" s="40">
        <v>20964.560000000001</v>
      </c>
      <c r="G442" s="40">
        <v>221475.04</v>
      </c>
      <c r="H442" s="17"/>
    </row>
    <row r="443" spans="1:8" customFormat="1" ht="15" customHeight="1" x14ac:dyDescent="0.25">
      <c r="A443" s="38">
        <v>43132101</v>
      </c>
      <c r="B443" s="39" t="s">
        <v>65</v>
      </c>
      <c r="C443" s="40">
        <v>200510.48</v>
      </c>
      <c r="D443" s="40">
        <v>20964.560000000001</v>
      </c>
      <c r="E443" s="41">
        <v>0</v>
      </c>
      <c r="F443" s="40">
        <v>20964.560000000001</v>
      </c>
      <c r="G443" s="40">
        <v>221475.04</v>
      </c>
      <c r="H443" s="17"/>
    </row>
    <row r="444" spans="1:8" customFormat="1" ht="15" customHeight="1" x14ac:dyDescent="0.25">
      <c r="A444" s="38">
        <v>431321000000000</v>
      </c>
      <c r="B444" s="39" t="s">
        <v>305</v>
      </c>
      <c r="C444" s="40">
        <v>200510.48</v>
      </c>
      <c r="D444" s="40">
        <v>20964.560000000001</v>
      </c>
      <c r="E444" s="41">
        <v>0</v>
      </c>
      <c r="F444" s="40">
        <v>20964.560000000001</v>
      </c>
      <c r="G444" s="40">
        <v>221475.04</v>
      </c>
      <c r="H444" s="17"/>
    </row>
    <row r="445" spans="1:8" customFormat="1" ht="15" customHeight="1" x14ac:dyDescent="0.25">
      <c r="A445" s="38">
        <v>44</v>
      </c>
      <c r="B445" s="39" t="s">
        <v>306</v>
      </c>
      <c r="C445" s="40">
        <v>11623862.720000001</v>
      </c>
      <c r="D445" s="40">
        <v>7951648.6900000004</v>
      </c>
      <c r="E445" s="41">
        <v>7097124.1500000004</v>
      </c>
      <c r="F445" s="40">
        <v>854524.54</v>
      </c>
      <c r="G445" s="40">
        <v>12478387.26</v>
      </c>
      <c r="H445" s="17"/>
    </row>
    <row r="446" spans="1:8" customFormat="1" ht="15" customHeight="1" x14ac:dyDescent="0.25">
      <c r="A446" s="38">
        <v>441</v>
      </c>
      <c r="B446" s="39" t="s">
        <v>306</v>
      </c>
      <c r="C446" s="40">
        <v>11623862.720000001</v>
      </c>
      <c r="D446" s="40">
        <v>7951648.6900000004</v>
      </c>
      <c r="E446" s="41">
        <v>7097124.1500000004</v>
      </c>
      <c r="F446" s="40">
        <v>854524.54</v>
      </c>
      <c r="G446" s="40">
        <v>12478387.26</v>
      </c>
      <c r="H446" s="17"/>
    </row>
    <row r="447" spans="1:8" customFormat="1" ht="15" customHeight="1" x14ac:dyDescent="0.25">
      <c r="A447" s="38">
        <v>4413</v>
      </c>
      <c r="B447" s="39" t="s">
        <v>307</v>
      </c>
      <c r="C447" s="40">
        <v>6335643.7699999996</v>
      </c>
      <c r="D447" s="40">
        <v>546743.71</v>
      </c>
      <c r="E447" s="41">
        <v>2950.78</v>
      </c>
      <c r="F447" s="40">
        <v>543792.93000000005</v>
      </c>
      <c r="G447" s="40">
        <v>6879436.7000000002</v>
      </c>
      <c r="H447" s="17"/>
    </row>
    <row r="448" spans="1:8" customFormat="1" ht="15" customHeight="1" x14ac:dyDescent="0.25">
      <c r="A448" s="38">
        <v>44132</v>
      </c>
      <c r="B448" s="39" t="s">
        <v>308</v>
      </c>
      <c r="C448" s="40">
        <v>6335643.7699999996</v>
      </c>
      <c r="D448" s="40">
        <v>546743.71</v>
      </c>
      <c r="E448" s="41">
        <v>2950.78</v>
      </c>
      <c r="F448" s="40">
        <v>543792.93000000005</v>
      </c>
      <c r="G448" s="40">
        <v>6879436.7000000002</v>
      </c>
      <c r="H448" s="17"/>
    </row>
    <row r="449" spans="1:8" customFormat="1" ht="15" customHeight="1" x14ac:dyDescent="0.25">
      <c r="A449" s="38">
        <v>441329</v>
      </c>
      <c r="B449" s="39" t="s">
        <v>308</v>
      </c>
      <c r="C449" s="40">
        <v>6335643.7699999996</v>
      </c>
      <c r="D449" s="40">
        <v>546743.71</v>
      </c>
      <c r="E449" s="41">
        <v>2950.78</v>
      </c>
      <c r="F449" s="40">
        <v>543792.93000000005</v>
      </c>
      <c r="G449" s="40">
        <v>6879436.7000000002</v>
      </c>
      <c r="H449" s="17"/>
    </row>
    <row r="450" spans="1:8" customFormat="1" ht="15" customHeight="1" x14ac:dyDescent="0.25">
      <c r="A450" s="38">
        <v>44132901</v>
      </c>
      <c r="B450" s="39" t="s">
        <v>308</v>
      </c>
      <c r="C450" s="40">
        <v>6335643.7699999996</v>
      </c>
      <c r="D450" s="40">
        <v>546743.71</v>
      </c>
      <c r="E450" s="41">
        <v>2950.78</v>
      </c>
      <c r="F450" s="40">
        <v>543792.93000000005</v>
      </c>
      <c r="G450" s="40">
        <v>6879436.7000000002</v>
      </c>
      <c r="H450" s="17"/>
    </row>
    <row r="451" spans="1:8" customFormat="1" ht="15" customHeight="1" x14ac:dyDescent="0.25">
      <c r="A451" s="38">
        <v>441329013</v>
      </c>
      <c r="B451" s="39" t="s">
        <v>362</v>
      </c>
      <c r="C451" s="40">
        <v>379788.4</v>
      </c>
      <c r="D451" s="40">
        <v>0</v>
      </c>
      <c r="E451" s="41">
        <v>0</v>
      </c>
      <c r="F451" s="40">
        <v>0</v>
      </c>
      <c r="G451" s="40">
        <v>379788.4</v>
      </c>
      <c r="H451" s="17"/>
    </row>
    <row r="452" spans="1:8" customFormat="1" ht="15" customHeight="1" x14ac:dyDescent="0.25">
      <c r="A452" s="38">
        <v>441329000000000</v>
      </c>
      <c r="B452" s="39" t="s">
        <v>519</v>
      </c>
      <c r="C452" s="40">
        <v>1030711.99</v>
      </c>
      <c r="D452" s="40">
        <v>0</v>
      </c>
      <c r="E452" s="41">
        <v>0</v>
      </c>
      <c r="F452" s="40">
        <v>0</v>
      </c>
      <c r="G452" s="40">
        <v>1030711.99</v>
      </c>
      <c r="H452" s="17"/>
    </row>
    <row r="453" spans="1:8" customFormat="1" ht="15" customHeight="1" x14ac:dyDescent="0.25">
      <c r="A453" s="38">
        <v>441329000000000</v>
      </c>
      <c r="B453" s="39" t="s">
        <v>520</v>
      </c>
      <c r="C453" s="40">
        <v>-650923.59</v>
      </c>
      <c r="D453" s="40">
        <v>0</v>
      </c>
      <c r="E453" s="41">
        <v>0</v>
      </c>
      <c r="F453" s="40">
        <v>0</v>
      </c>
      <c r="G453" s="40">
        <v>-650923.59</v>
      </c>
      <c r="H453" s="17"/>
    </row>
    <row r="454" spans="1:8" customFormat="1" ht="15" customHeight="1" x14ac:dyDescent="0.25">
      <c r="A454" s="38">
        <v>441329014</v>
      </c>
      <c r="B454" s="39" t="s">
        <v>309</v>
      </c>
      <c r="C454" s="40">
        <v>846694.88</v>
      </c>
      <c r="D454" s="40">
        <v>77241.490000000005</v>
      </c>
      <c r="E454" s="41">
        <v>0</v>
      </c>
      <c r="F454" s="40">
        <v>77241.490000000005</v>
      </c>
      <c r="G454" s="40">
        <v>923936.37</v>
      </c>
      <c r="H454" s="17"/>
    </row>
    <row r="455" spans="1:8" customFormat="1" ht="15" customHeight="1" x14ac:dyDescent="0.25">
      <c r="A455" s="38">
        <v>441329000000000</v>
      </c>
      <c r="B455" s="39" t="s">
        <v>310</v>
      </c>
      <c r="C455" s="40">
        <v>621856.42000000004</v>
      </c>
      <c r="D455" s="40">
        <v>38738.46</v>
      </c>
      <c r="E455" s="41">
        <v>0</v>
      </c>
      <c r="F455" s="40">
        <v>38738.46</v>
      </c>
      <c r="G455" s="40">
        <v>660594.88</v>
      </c>
      <c r="H455" s="17"/>
    </row>
    <row r="456" spans="1:8" customFormat="1" ht="15" customHeight="1" x14ac:dyDescent="0.25">
      <c r="A456" s="38">
        <v>441329000000000</v>
      </c>
      <c r="B456" s="39" t="s">
        <v>311</v>
      </c>
      <c r="C456" s="40">
        <v>224838.46</v>
      </c>
      <c r="D456" s="40">
        <v>38503.03</v>
      </c>
      <c r="E456" s="41">
        <v>0</v>
      </c>
      <c r="F456" s="40">
        <v>38503.03</v>
      </c>
      <c r="G456" s="40">
        <v>263341.49</v>
      </c>
      <c r="H456" s="17"/>
    </row>
    <row r="457" spans="1:8" customFormat="1" ht="15" customHeight="1" x14ac:dyDescent="0.25">
      <c r="A457" s="38">
        <v>441329017</v>
      </c>
      <c r="B457" s="39" t="s">
        <v>312</v>
      </c>
      <c r="C457" s="40">
        <v>2665531.88</v>
      </c>
      <c r="D457" s="40">
        <v>462612.03</v>
      </c>
      <c r="E457" s="41">
        <v>2457.7800000000002</v>
      </c>
      <c r="F457" s="40">
        <v>460154.25</v>
      </c>
      <c r="G457" s="40">
        <v>3125686.13</v>
      </c>
      <c r="H457" s="17"/>
    </row>
    <row r="458" spans="1:8" customFormat="1" ht="15" customHeight="1" x14ac:dyDescent="0.25">
      <c r="A458" s="38">
        <v>441329000000000</v>
      </c>
      <c r="B458" s="39" t="s">
        <v>313</v>
      </c>
      <c r="C458" s="40">
        <v>2483681.73</v>
      </c>
      <c r="D458" s="40">
        <v>441762.69</v>
      </c>
      <c r="E458" s="41">
        <v>0</v>
      </c>
      <c r="F458" s="40">
        <v>441762.69</v>
      </c>
      <c r="G458" s="40">
        <v>2925444.42</v>
      </c>
      <c r="H458" s="17"/>
    </row>
    <row r="459" spans="1:8" customFormat="1" ht="15" customHeight="1" x14ac:dyDescent="0.25">
      <c r="A459" s="38">
        <v>441329000000000</v>
      </c>
      <c r="B459" s="39" t="s">
        <v>314</v>
      </c>
      <c r="C459" s="40">
        <v>181850.15</v>
      </c>
      <c r="D459" s="40">
        <v>20849.34</v>
      </c>
      <c r="E459" s="41">
        <v>2457.7800000000002</v>
      </c>
      <c r="F459" s="40">
        <v>18391.560000000001</v>
      </c>
      <c r="G459" s="40">
        <v>200241.71</v>
      </c>
      <c r="H459" s="17"/>
    </row>
    <row r="460" spans="1:8" customFormat="1" ht="15" customHeight="1" x14ac:dyDescent="0.25">
      <c r="A460" s="38">
        <v>441329019</v>
      </c>
      <c r="B460" s="39" t="s">
        <v>315</v>
      </c>
      <c r="C460" s="40">
        <v>2443628.61</v>
      </c>
      <c r="D460" s="40">
        <v>6890.19</v>
      </c>
      <c r="E460" s="41">
        <v>493</v>
      </c>
      <c r="F460" s="40">
        <v>6397.19</v>
      </c>
      <c r="G460" s="40">
        <v>2450025.7999999998</v>
      </c>
      <c r="H460" s="17"/>
    </row>
    <row r="461" spans="1:8" customFormat="1" ht="15" customHeight="1" x14ac:dyDescent="0.25">
      <c r="A461" s="38">
        <v>441329000000000</v>
      </c>
      <c r="B461" s="39" t="s">
        <v>316</v>
      </c>
      <c r="C461" s="40">
        <v>77587.39</v>
      </c>
      <c r="D461" s="40">
        <v>2392</v>
      </c>
      <c r="E461" s="41">
        <v>493</v>
      </c>
      <c r="F461" s="40">
        <v>1899</v>
      </c>
      <c r="G461" s="40">
        <v>79486.39</v>
      </c>
      <c r="H461" s="17"/>
    </row>
    <row r="462" spans="1:8" customFormat="1" ht="15" customHeight="1" x14ac:dyDescent="0.25">
      <c r="A462" s="38">
        <v>441329000000000</v>
      </c>
      <c r="B462" s="39" t="s">
        <v>306</v>
      </c>
      <c r="C462" s="40">
        <v>2365841.2200000002</v>
      </c>
      <c r="D462" s="40">
        <v>4498.1899999999996</v>
      </c>
      <c r="E462" s="41">
        <v>0</v>
      </c>
      <c r="F462" s="40">
        <v>4498.1899999999996</v>
      </c>
      <c r="G462" s="40">
        <v>2370339.41</v>
      </c>
      <c r="H462" s="17"/>
    </row>
    <row r="463" spans="1:8" customFormat="1" ht="15" customHeight="1" x14ac:dyDescent="0.25">
      <c r="A463" s="38">
        <v>441329000000000</v>
      </c>
      <c r="B463" s="39" t="s">
        <v>317</v>
      </c>
      <c r="C463" s="40">
        <v>200</v>
      </c>
      <c r="D463" s="40">
        <v>0</v>
      </c>
      <c r="E463" s="41">
        <v>0</v>
      </c>
      <c r="F463" s="40">
        <v>0</v>
      </c>
      <c r="G463" s="40">
        <v>200</v>
      </c>
      <c r="H463" s="17"/>
    </row>
    <row r="464" spans="1:8" customFormat="1" ht="15" customHeight="1" x14ac:dyDescent="0.25">
      <c r="A464" s="38">
        <v>4419</v>
      </c>
      <c r="B464" s="39" t="s">
        <v>318</v>
      </c>
      <c r="C464" s="40">
        <v>5288218.95</v>
      </c>
      <c r="D464" s="40">
        <v>7404904.9800000004</v>
      </c>
      <c r="E464" s="41">
        <v>7094173.3700000001</v>
      </c>
      <c r="F464" s="40">
        <v>310731.61</v>
      </c>
      <c r="G464" s="40">
        <v>5598950.5599999996</v>
      </c>
      <c r="H464" s="17"/>
    </row>
    <row r="465" spans="1:8" customFormat="1" ht="15" customHeight="1" x14ac:dyDescent="0.25">
      <c r="A465" s="38">
        <v>44192</v>
      </c>
      <c r="B465" s="39" t="s">
        <v>319</v>
      </c>
      <c r="C465" s="40">
        <v>5288218.95</v>
      </c>
      <c r="D465" s="40">
        <v>7404904.9800000004</v>
      </c>
      <c r="E465" s="41">
        <v>7094173.3700000001</v>
      </c>
      <c r="F465" s="40">
        <v>310731.61</v>
      </c>
      <c r="G465" s="40">
        <v>5598950.5599999996</v>
      </c>
      <c r="H465" s="17"/>
    </row>
    <row r="466" spans="1:8" customFormat="1" ht="15" customHeight="1" x14ac:dyDescent="0.25">
      <c r="A466" s="38">
        <v>441929</v>
      </c>
      <c r="B466" s="39" t="s">
        <v>319</v>
      </c>
      <c r="C466" s="40">
        <v>5288218.95</v>
      </c>
      <c r="D466" s="40">
        <v>7404904.9800000004</v>
      </c>
      <c r="E466" s="41">
        <v>7094173.3700000001</v>
      </c>
      <c r="F466" s="40">
        <v>310731.61</v>
      </c>
      <c r="G466" s="40">
        <v>5598950.5599999996</v>
      </c>
      <c r="H466" s="17"/>
    </row>
    <row r="467" spans="1:8" customFormat="1" ht="15" customHeight="1" x14ac:dyDescent="0.25">
      <c r="A467" s="38">
        <v>44192901</v>
      </c>
      <c r="B467" s="39" t="s">
        <v>320</v>
      </c>
      <c r="C467" s="40">
        <v>5288218.95</v>
      </c>
      <c r="D467" s="40">
        <v>7404904.9800000004</v>
      </c>
      <c r="E467" s="41">
        <v>7094173.3700000001</v>
      </c>
      <c r="F467" s="40">
        <v>310731.61</v>
      </c>
      <c r="G467" s="40">
        <v>5598950.5599999996</v>
      </c>
      <c r="H467" s="17"/>
    </row>
    <row r="468" spans="1:8" customFormat="1" ht="15" customHeight="1" x14ac:dyDescent="0.25">
      <c r="A468" s="38">
        <v>441929011</v>
      </c>
      <c r="B468" s="39" t="s">
        <v>321</v>
      </c>
      <c r="C468" s="40">
        <v>5288218.95</v>
      </c>
      <c r="D468" s="40">
        <v>7404904.9800000004</v>
      </c>
      <c r="E468" s="41">
        <v>7094173.3700000001</v>
      </c>
      <c r="F468" s="40">
        <v>310731.61</v>
      </c>
      <c r="G468" s="40">
        <v>5598950.5599999996</v>
      </c>
      <c r="H468" s="17"/>
    </row>
    <row r="469" spans="1:8" customFormat="1" ht="15" customHeight="1" x14ac:dyDescent="0.25">
      <c r="A469" s="38">
        <v>441929000000000</v>
      </c>
      <c r="B469" s="39" t="s">
        <v>321</v>
      </c>
      <c r="C469" s="40">
        <v>5288218.95</v>
      </c>
      <c r="D469" s="40">
        <v>7404904.9800000004</v>
      </c>
      <c r="E469" s="41">
        <v>7094173.3700000001</v>
      </c>
      <c r="F469" s="40">
        <v>310731.61</v>
      </c>
      <c r="G469" s="40">
        <v>5598950.5599999996</v>
      </c>
      <c r="H469" s="17"/>
    </row>
    <row r="470" spans="1:8" customFormat="1" ht="15" customHeight="1" x14ac:dyDescent="0.25">
      <c r="A470" s="38">
        <v>45</v>
      </c>
      <c r="B470" s="39" t="s">
        <v>323</v>
      </c>
      <c r="C470" s="40">
        <v>3570397.36</v>
      </c>
      <c r="D470" s="40">
        <v>1063153.6399999999</v>
      </c>
      <c r="E470" s="41">
        <v>1434.17</v>
      </c>
      <c r="F470" s="40">
        <v>1061719.47</v>
      </c>
      <c r="G470" s="40">
        <v>4632116.83</v>
      </c>
      <c r="H470" s="17"/>
    </row>
    <row r="471" spans="1:8" customFormat="1" ht="15" customHeight="1" x14ac:dyDescent="0.25">
      <c r="A471" s="38">
        <v>452</v>
      </c>
      <c r="B471" s="39" t="s">
        <v>324</v>
      </c>
      <c r="C471" s="40">
        <v>1320.49</v>
      </c>
      <c r="D471" s="40">
        <v>0</v>
      </c>
      <c r="E471" s="41">
        <v>0</v>
      </c>
      <c r="F471" s="40">
        <v>0</v>
      </c>
      <c r="G471" s="40">
        <v>1320.49</v>
      </c>
      <c r="H471" s="17"/>
    </row>
    <row r="472" spans="1:8" customFormat="1" ht="15" customHeight="1" x14ac:dyDescent="0.25">
      <c r="A472" s="38">
        <v>4521</v>
      </c>
      <c r="B472" s="39" t="s">
        <v>324</v>
      </c>
      <c r="C472" s="40">
        <v>1320.49</v>
      </c>
      <c r="D472" s="40">
        <v>0</v>
      </c>
      <c r="E472" s="41">
        <v>0</v>
      </c>
      <c r="F472" s="40">
        <v>0</v>
      </c>
      <c r="G472" s="40">
        <v>1320.49</v>
      </c>
      <c r="H472" s="17"/>
    </row>
    <row r="473" spans="1:8" customFormat="1" ht="15" customHeight="1" x14ac:dyDescent="0.25">
      <c r="A473" s="38">
        <v>45212</v>
      </c>
      <c r="B473" s="39" t="s">
        <v>324</v>
      </c>
      <c r="C473" s="40">
        <v>1320.49</v>
      </c>
      <c r="D473" s="40">
        <v>0</v>
      </c>
      <c r="E473" s="41">
        <v>0</v>
      </c>
      <c r="F473" s="40">
        <v>0</v>
      </c>
      <c r="G473" s="40">
        <v>1320.49</v>
      </c>
      <c r="H473" s="17"/>
    </row>
    <row r="474" spans="1:8" customFormat="1" ht="15" customHeight="1" x14ac:dyDescent="0.25">
      <c r="A474" s="38">
        <v>452129</v>
      </c>
      <c r="B474" s="39" t="s">
        <v>324</v>
      </c>
      <c r="C474" s="40">
        <v>1320.49</v>
      </c>
      <c r="D474" s="40">
        <v>0</v>
      </c>
      <c r="E474" s="41">
        <v>0</v>
      </c>
      <c r="F474" s="40">
        <v>0</v>
      </c>
      <c r="G474" s="40">
        <v>1320.49</v>
      </c>
      <c r="H474" s="17"/>
    </row>
    <row r="475" spans="1:8" customFormat="1" ht="15" customHeight="1" x14ac:dyDescent="0.25">
      <c r="A475" s="38">
        <v>45212901</v>
      </c>
      <c r="B475" s="39" t="s">
        <v>324</v>
      </c>
      <c r="C475" s="40">
        <v>1320.49</v>
      </c>
      <c r="D475" s="40">
        <v>0</v>
      </c>
      <c r="E475" s="41">
        <v>0</v>
      </c>
      <c r="F475" s="40">
        <v>0</v>
      </c>
      <c r="G475" s="40">
        <v>1320.49</v>
      </c>
      <c r="H475" s="17"/>
    </row>
    <row r="476" spans="1:8" customFormat="1" ht="15" customHeight="1" x14ac:dyDescent="0.25">
      <c r="A476" s="38">
        <v>452129019</v>
      </c>
      <c r="B476" s="39" t="s">
        <v>325</v>
      </c>
      <c r="C476" s="40">
        <v>1320.49</v>
      </c>
      <c r="D476" s="40">
        <v>0</v>
      </c>
      <c r="E476" s="41">
        <v>0</v>
      </c>
      <c r="F476" s="40">
        <v>0</v>
      </c>
      <c r="G476" s="40">
        <v>1320.49</v>
      </c>
      <c r="H476" s="17"/>
    </row>
    <row r="477" spans="1:8" customFormat="1" ht="15" customHeight="1" x14ac:dyDescent="0.25">
      <c r="A477" s="38">
        <v>452129000000000</v>
      </c>
      <c r="B477" s="39" t="s">
        <v>326</v>
      </c>
      <c r="C477" s="40">
        <v>1320.49</v>
      </c>
      <c r="D477" s="40">
        <v>0</v>
      </c>
      <c r="E477" s="41">
        <v>0</v>
      </c>
      <c r="F477" s="40">
        <v>0</v>
      </c>
      <c r="G477" s="40">
        <v>1320.49</v>
      </c>
      <c r="H477" s="17"/>
    </row>
    <row r="478" spans="1:8" customFormat="1" ht="15" customHeight="1" x14ac:dyDescent="0.25">
      <c r="A478" s="38">
        <v>458</v>
      </c>
      <c r="B478" s="39" t="s">
        <v>327</v>
      </c>
      <c r="C478" s="40">
        <v>3569076.87</v>
      </c>
      <c r="D478" s="40">
        <v>1063153.6399999999</v>
      </c>
      <c r="E478" s="41">
        <v>1434.17</v>
      </c>
      <c r="F478" s="40">
        <v>1061719.47</v>
      </c>
      <c r="G478" s="40">
        <v>4630796.34</v>
      </c>
      <c r="H478" s="17"/>
    </row>
    <row r="479" spans="1:8" customFormat="1" ht="15" customHeight="1" x14ac:dyDescent="0.25">
      <c r="A479" s="38">
        <v>4581</v>
      </c>
      <c r="B479" s="39" t="s">
        <v>328</v>
      </c>
      <c r="C479" s="40">
        <v>751833.03</v>
      </c>
      <c r="D479" s="40">
        <v>432.89</v>
      </c>
      <c r="E479" s="41">
        <v>0</v>
      </c>
      <c r="F479" s="40">
        <v>432.89</v>
      </c>
      <c r="G479" s="40">
        <v>752265.92</v>
      </c>
      <c r="H479" s="17"/>
    </row>
    <row r="480" spans="1:8" customFormat="1" ht="15" customHeight="1" x14ac:dyDescent="0.25">
      <c r="A480" s="38">
        <v>45811</v>
      </c>
      <c r="B480" s="39" t="s">
        <v>329</v>
      </c>
      <c r="C480" s="40">
        <v>751833.03</v>
      </c>
      <c r="D480" s="40">
        <v>432.89</v>
      </c>
      <c r="E480" s="41">
        <v>0</v>
      </c>
      <c r="F480" s="40">
        <v>432.89</v>
      </c>
      <c r="G480" s="40">
        <v>752265.92</v>
      </c>
      <c r="H480" s="17"/>
    </row>
    <row r="481" spans="1:8" customFormat="1" ht="15" customHeight="1" x14ac:dyDescent="0.25">
      <c r="A481" s="38">
        <v>458119</v>
      </c>
      <c r="B481" s="39" t="s">
        <v>329</v>
      </c>
      <c r="C481" s="40">
        <v>751833.03</v>
      </c>
      <c r="D481" s="40">
        <v>432.89</v>
      </c>
      <c r="E481" s="41">
        <v>0</v>
      </c>
      <c r="F481" s="40">
        <v>432.89</v>
      </c>
      <c r="G481" s="40">
        <v>752265.92</v>
      </c>
      <c r="H481" s="17"/>
    </row>
    <row r="482" spans="1:8" customFormat="1" ht="15" customHeight="1" x14ac:dyDescent="0.25">
      <c r="A482" s="38">
        <v>45811901</v>
      </c>
      <c r="B482" s="39" t="s">
        <v>328</v>
      </c>
      <c r="C482" s="40">
        <v>751833.03</v>
      </c>
      <c r="D482" s="40">
        <v>432.89</v>
      </c>
      <c r="E482" s="41">
        <v>0</v>
      </c>
      <c r="F482" s="40">
        <v>432.89</v>
      </c>
      <c r="G482" s="40">
        <v>752265.92</v>
      </c>
      <c r="H482" s="17"/>
    </row>
    <row r="483" spans="1:8" customFormat="1" ht="15" customHeight="1" x14ac:dyDescent="0.25">
      <c r="A483" s="38">
        <v>458119011</v>
      </c>
      <c r="B483" s="39" t="s">
        <v>265</v>
      </c>
      <c r="C483" s="40">
        <v>751833.03</v>
      </c>
      <c r="D483" s="40">
        <v>432.89</v>
      </c>
      <c r="E483" s="41">
        <v>0</v>
      </c>
      <c r="F483" s="40">
        <v>432.89</v>
      </c>
      <c r="G483" s="40">
        <v>752265.92</v>
      </c>
      <c r="H483" s="17"/>
    </row>
    <row r="484" spans="1:8" customFormat="1" ht="15" customHeight="1" x14ac:dyDescent="0.25">
      <c r="A484" s="38">
        <v>458119000000000</v>
      </c>
      <c r="B484" s="39" t="s">
        <v>330</v>
      </c>
      <c r="C484" s="40">
        <v>751833.03</v>
      </c>
      <c r="D484" s="40">
        <v>432.89</v>
      </c>
      <c r="E484" s="41">
        <v>0</v>
      </c>
      <c r="F484" s="40">
        <v>432.89</v>
      </c>
      <c r="G484" s="40">
        <v>752265.92</v>
      </c>
      <c r="H484" s="17"/>
    </row>
    <row r="485" spans="1:8" customFormat="1" ht="15" customHeight="1" x14ac:dyDescent="0.25">
      <c r="A485" s="38">
        <v>4582</v>
      </c>
      <c r="B485" s="39" t="s">
        <v>331</v>
      </c>
      <c r="C485" s="40">
        <v>2766596</v>
      </c>
      <c r="D485" s="40">
        <v>1061144</v>
      </c>
      <c r="E485" s="41">
        <v>0</v>
      </c>
      <c r="F485" s="40">
        <v>1061144</v>
      </c>
      <c r="G485" s="40">
        <v>3827740</v>
      </c>
      <c r="H485" s="17"/>
    </row>
    <row r="486" spans="1:8" customFormat="1" ht="15" customHeight="1" x14ac:dyDescent="0.25">
      <c r="A486" s="38">
        <v>45821</v>
      </c>
      <c r="B486" s="39" t="s">
        <v>331</v>
      </c>
      <c r="C486" s="40">
        <v>2766596</v>
      </c>
      <c r="D486" s="40">
        <v>1061144</v>
      </c>
      <c r="E486" s="41">
        <v>0</v>
      </c>
      <c r="F486" s="40">
        <v>1061144</v>
      </c>
      <c r="G486" s="40">
        <v>3827740</v>
      </c>
      <c r="H486" s="17"/>
    </row>
    <row r="487" spans="1:8" customFormat="1" ht="15" customHeight="1" x14ac:dyDescent="0.25">
      <c r="A487" s="38">
        <v>458219</v>
      </c>
      <c r="B487" s="39" t="s">
        <v>332</v>
      </c>
      <c r="C487" s="40">
        <v>2766596</v>
      </c>
      <c r="D487" s="40">
        <v>1061144</v>
      </c>
      <c r="E487" s="41">
        <v>0</v>
      </c>
      <c r="F487" s="40">
        <v>1061144</v>
      </c>
      <c r="G487" s="40">
        <v>3827740</v>
      </c>
      <c r="H487" s="17"/>
    </row>
    <row r="488" spans="1:8" customFormat="1" ht="15" customHeight="1" x14ac:dyDescent="0.25">
      <c r="A488" s="38">
        <v>45821901</v>
      </c>
      <c r="B488" s="39" t="s">
        <v>332</v>
      </c>
      <c r="C488" s="40">
        <v>2766596</v>
      </c>
      <c r="D488" s="40">
        <v>1061144</v>
      </c>
      <c r="E488" s="41">
        <v>0</v>
      </c>
      <c r="F488" s="40">
        <v>1061144</v>
      </c>
      <c r="G488" s="40">
        <v>3827740</v>
      </c>
      <c r="H488" s="17"/>
    </row>
    <row r="489" spans="1:8" customFormat="1" ht="15" customHeight="1" x14ac:dyDescent="0.25">
      <c r="A489" s="38">
        <v>458219011</v>
      </c>
      <c r="B489" s="39" t="s">
        <v>333</v>
      </c>
      <c r="C489" s="40">
        <v>2766596</v>
      </c>
      <c r="D489" s="40">
        <v>1061144</v>
      </c>
      <c r="E489" s="41">
        <v>0</v>
      </c>
      <c r="F489" s="40">
        <v>1061144</v>
      </c>
      <c r="G489" s="40">
        <v>3827740</v>
      </c>
      <c r="H489" s="17"/>
    </row>
    <row r="490" spans="1:8" customFormat="1" ht="15" customHeight="1" x14ac:dyDescent="0.25">
      <c r="A490" s="38">
        <v>458219000000000</v>
      </c>
      <c r="B490" s="39" t="s">
        <v>334</v>
      </c>
      <c r="C490" s="40">
        <v>2766596</v>
      </c>
      <c r="D490" s="40">
        <v>1061144</v>
      </c>
      <c r="E490" s="41">
        <v>0</v>
      </c>
      <c r="F490" s="40">
        <v>1061144</v>
      </c>
      <c r="G490" s="40">
        <v>3827740</v>
      </c>
      <c r="H490" s="17"/>
    </row>
    <row r="491" spans="1:8" customFormat="1" ht="15" customHeight="1" x14ac:dyDescent="0.25">
      <c r="A491" s="38">
        <v>4583</v>
      </c>
      <c r="B491" s="39" t="s">
        <v>335</v>
      </c>
      <c r="C491" s="40">
        <v>0</v>
      </c>
      <c r="D491" s="40">
        <v>142.58000000000001</v>
      </c>
      <c r="E491" s="41">
        <v>0</v>
      </c>
      <c r="F491" s="40">
        <v>142.58000000000001</v>
      </c>
      <c r="G491" s="40">
        <v>142.58000000000001</v>
      </c>
      <c r="H491" s="17"/>
    </row>
    <row r="492" spans="1:8" customFormat="1" ht="15" customHeight="1" x14ac:dyDescent="0.25">
      <c r="A492" s="38">
        <v>45831</v>
      </c>
      <c r="B492" s="39" t="s">
        <v>336</v>
      </c>
      <c r="C492" s="40">
        <v>0</v>
      </c>
      <c r="D492" s="40">
        <v>142.58000000000001</v>
      </c>
      <c r="E492" s="41">
        <v>0</v>
      </c>
      <c r="F492" s="40">
        <v>142.58000000000001</v>
      </c>
      <c r="G492" s="40">
        <v>142.58000000000001</v>
      </c>
      <c r="H492" s="17"/>
    </row>
    <row r="493" spans="1:8" customFormat="1" ht="15" customHeight="1" x14ac:dyDescent="0.25">
      <c r="A493" s="38">
        <v>458319</v>
      </c>
      <c r="B493" s="39" t="s">
        <v>336</v>
      </c>
      <c r="C493" s="40">
        <v>0</v>
      </c>
      <c r="D493" s="40">
        <v>142.58000000000001</v>
      </c>
      <c r="E493" s="41">
        <v>0</v>
      </c>
      <c r="F493" s="40">
        <v>142.58000000000001</v>
      </c>
      <c r="G493" s="40">
        <v>142.58000000000001</v>
      </c>
      <c r="H493" s="17"/>
    </row>
    <row r="494" spans="1:8" customFormat="1" ht="15" customHeight="1" x14ac:dyDescent="0.25">
      <c r="A494" s="38">
        <v>45831901</v>
      </c>
      <c r="B494" s="39" t="s">
        <v>335</v>
      </c>
      <c r="C494" s="40">
        <v>0</v>
      </c>
      <c r="D494" s="40">
        <v>142.58000000000001</v>
      </c>
      <c r="E494" s="41">
        <v>0</v>
      </c>
      <c r="F494" s="40">
        <v>142.58000000000001</v>
      </c>
      <c r="G494" s="40">
        <v>142.58000000000001</v>
      </c>
      <c r="H494" s="17"/>
    </row>
    <row r="495" spans="1:8" customFormat="1" ht="15" customHeight="1" x14ac:dyDescent="0.25">
      <c r="A495" s="38">
        <v>458319011</v>
      </c>
      <c r="B495" s="39" t="s">
        <v>335</v>
      </c>
      <c r="C495" s="40">
        <v>0</v>
      </c>
      <c r="D495" s="40">
        <v>142.58000000000001</v>
      </c>
      <c r="E495" s="41">
        <v>0</v>
      </c>
      <c r="F495" s="40">
        <v>142.58000000000001</v>
      </c>
      <c r="G495" s="40">
        <v>142.58000000000001</v>
      </c>
      <c r="H495" s="17"/>
    </row>
    <row r="496" spans="1:8" customFormat="1" ht="15" customHeight="1" x14ac:dyDescent="0.25">
      <c r="A496" s="38">
        <v>458319000000000</v>
      </c>
      <c r="B496" s="39" t="s">
        <v>335</v>
      </c>
      <c r="C496" s="40">
        <v>0</v>
      </c>
      <c r="D496" s="40">
        <v>142.58000000000001</v>
      </c>
      <c r="E496" s="41">
        <v>0</v>
      </c>
      <c r="F496" s="40">
        <v>142.58000000000001</v>
      </c>
      <c r="G496" s="40">
        <v>142.58000000000001</v>
      </c>
      <c r="H496" s="17"/>
    </row>
    <row r="497" spans="1:8" customFormat="1" ht="15" customHeight="1" x14ac:dyDescent="0.25">
      <c r="A497" s="38">
        <v>4584</v>
      </c>
      <c r="B497" s="39" t="s">
        <v>337</v>
      </c>
      <c r="C497" s="40">
        <v>50647.839999999997</v>
      </c>
      <c r="D497" s="40">
        <v>1434.17</v>
      </c>
      <c r="E497" s="41">
        <v>1434.17</v>
      </c>
      <c r="F497" s="40">
        <v>0</v>
      </c>
      <c r="G497" s="40">
        <v>50647.839999999997</v>
      </c>
      <c r="H497" s="17"/>
    </row>
    <row r="498" spans="1:8" customFormat="1" ht="15" customHeight="1" x14ac:dyDescent="0.25">
      <c r="A498" s="38">
        <v>45841</v>
      </c>
      <c r="B498" s="39" t="s">
        <v>338</v>
      </c>
      <c r="C498" s="40">
        <v>50647.839999999997</v>
      </c>
      <c r="D498" s="40">
        <v>1434.17</v>
      </c>
      <c r="E498" s="41">
        <v>1434.17</v>
      </c>
      <c r="F498" s="40">
        <v>0</v>
      </c>
      <c r="G498" s="40">
        <v>50647.839999999997</v>
      </c>
      <c r="H498" s="17"/>
    </row>
    <row r="499" spans="1:8" customFormat="1" ht="15" customHeight="1" x14ac:dyDescent="0.25">
      <c r="A499" s="38">
        <v>458419</v>
      </c>
      <c r="B499" s="39" t="s">
        <v>338</v>
      </c>
      <c r="C499" s="40">
        <v>50647.839999999997</v>
      </c>
      <c r="D499" s="40">
        <v>1434.17</v>
      </c>
      <c r="E499" s="41">
        <v>1434.17</v>
      </c>
      <c r="F499" s="40">
        <v>0</v>
      </c>
      <c r="G499" s="40">
        <v>50647.839999999997</v>
      </c>
      <c r="H499" s="17"/>
    </row>
    <row r="500" spans="1:8" customFormat="1" ht="15" customHeight="1" x14ac:dyDescent="0.25">
      <c r="A500" s="38">
        <v>45841901</v>
      </c>
      <c r="B500" s="39" t="s">
        <v>337</v>
      </c>
      <c r="C500" s="40">
        <v>50647.839999999997</v>
      </c>
      <c r="D500" s="40">
        <v>1434.17</v>
      </c>
      <c r="E500" s="41">
        <v>1434.17</v>
      </c>
      <c r="F500" s="40">
        <v>0</v>
      </c>
      <c r="G500" s="40">
        <v>50647.839999999997</v>
      </c>
      <c r="H500" s="17"/>
    </row>
    <row r="501" spans="1:8" customFormat="1" ht="15" customHeight="1" x14ac:dyDescent="0.25">
      <c r="A501" s="38">
        <v>458419012</v>
      </c>
      <c r="B501" s="39" t="s">
        <v>339</v>
      </c>
      <c r="C501" s="40">
        <v>50647.839999999997</v>
      </c>
      <c r="D501" s="40">
        <v>1434.17</v>
      </c>
      <c r="E501" s="41">
        <v>1434.17</v>
      </c>
      <c r="F501" s="40">
        <v>0</v>
      </c>
      <c r="G501" s="40">
        <v>50647.839999999997</v>
      </c>
      <c r="H501" s="17"/>
    </row>
    <row r="502" spans="1:8" customFormat="1" ht="15" customHeight="1" x14ac:dyDescent="0.25">
      <c r="A502" s="38">
        <v>458419000000000</v>
      </c>
      <c r="B502" s="39" t="s">
        <v>340</v>
      </c>
      <c r="C502" s="40">
        <v>50647.839999999997</v>
      </c>
      <c r="D502" s="40">
        <v>1434.17</v>
      </c>
      <c r="E502" s="41">
        <v>1434.17</v>
      </c>
      <c r="F502" s="40">
        <v>0</v>
      </c>
      <c r="G502" s="40">
        <v>50647.839999999997</v>
      </c>
      <c r="H502" s="17"/>
    </row>
    <row r="503" spans="1:8" customFormat="1" ht="15" customHeight="1" x14ac:dyDescent="0.25">
      <c r="A503" s="38">
        <v>46</v>
      </c>
      <c r="B503" s="39" t="s">
        <v>97</v>
      </c>
      <c r="C503" s="40">
        <v>33950375.369999997</v>
      </c>
      <c r="D503" s="40">
        <v>5386817.8499999996</v>
      </c>
      <c r="E503" s="41">
        <v>2239348.15</v>
      </c>
      <c r="F503" s="40">
        <v>3147469.7</v>
      </c>
      <c r="G503" s="40">
        <v>37097845.07</v>
      </c>
      <c r="H503" s="17"/>
    </row>
    <row r="504" spans="1:8" customFormat="1" ht="15" customHeight="1" x14ac:dyDescent="0.25">
      <c r="A504" s="38">
        <v>461</v>
      </c>
      <c r="B504" s="39" t="s">
        <v>341</v>
      </c>
      <c r="C504" s="40">
        <v>13704433.810000001</v>
      </c>
      <c r="D504" s="40">
        <v>2233803.11</v>
      </c>
      <c r="E504" s="41">
        <v>1451268.62</v>
      </c>
      <c r="F504" s="40">
        <v>782534.49</v>
      </c>
      <c r="G504" s="40">
        <v>14486968.300000001</v>
      </c>
      <c r="H504" s="17"/>
    </row>
    <row r="505" spans="1:8" customFormat="1" ht="15" customHeight="1" x14ac:dyDescent="0.25">
      <c r="A505" s="38">
        <v>4612</v>
      </c>
      <c r="B505" s="39" t="s">
        <v>342</v>
      </c>
      <c r="C505" s="40">
        <v>8639540.4600000009</v>
      </c>
      <c r="D505" s="40">
        <v>1147067.8400000001</v>
      </c>
      <c r="E505" s="41">
        <v>279796.95</v>
      </c>
      <c r="F505" s="40">
        <v>867270.89</v>
      </c>
      <c r="G505" s="40">
        <v>9506811.3499999996</v>
      </c>
      <c r="H505" s="17"/>
    </row>
    <row r="506" spans="1:8" customFormat="1" ht="15" customHeight="1" x14ac:dyDescent="0.25">
      <c r="A506" s="38">
        <v>46121</v>
      </c>
      <c r="B506" s="39" t="s">
        <v>343</v>
      </c>
      <c r="C506" s="40">
        <v>8639540.4600000009</v>
      </c>
      <c r="D506" s="40">
        <v>1147067.8400000001</v>
      </c>
      <c r="E506" s="41">
        <v>279796.95</v>
      </c>
      <c r="F506" s="40">
        <v>867270.89</v>
      </c>
      <c r="G506" s="40">
        <v>9506811.3499999996</v>
      </c>
      <c r="H506" s="17"/>
    </row>
    <row r="507" spans="1:8" customFormat="1" ht="15" customHeight="1" x14ac:dyDescent="0.25">
      <c r="A507" s="38">
        <v>461219</v>
      </c>
      <c r="B507" s="39" t="s">
        <v>343</v>
      </c>
      <c r="C507" s="40">
        <v>8639540.4600000009</v>
      </c>
      <c r="D507" s="40">
        <v>1147067.8400000001</v>
      </c>
      <c r="E507" s="41">
        <v>279796.95</v>
      </c>
      <c r="F507" s="40">
        <v>867270.89</v>
      </c>
      <c r="G507" s="40">
        <v>9506811.3499999996</v>
      </c>
      <c r="H507" s="17"/>
    </row>
    <row r="508" spans="1:8" customFormat="1" ht="15" customHeight="1" x14ac:dyDescent="0.25">
      <c r="A508" s="38">
        <v>46121901</v>
      </c>
      <c r="B508" s="39" t="s">
        <v>342</v>
      </c>
      <c r="C508" s="40">
        <v>8639540.4600000009</v>
      </c>
      <c r="D508" s="40">
        <v>1147067.8400000001</v>
      </c>
      <c r="E508" s="41">
        <v>279796.95</v>
      </c>
      <c r="F508" s="40">
        <v>867270.89</v>
      </c>
      <c r="G508" s="40">
        <v>9506811.3499999996</v>
      </c>
      <c r="H508" s="17"/>
    </row>
    <row r="509" spans="1:8" customFormat="1" ht="15" customHeight="1" x14ac:dyDescent="0.25">
      <c r="A509" s="38">
        <v>461219011</v>
      </c>
      <c r="B509" s="39" t="s">
        <v>344</v>
      </c>
      <c r="C509" s="40">
        <v>5781394.6299999999</v>
      </c>
      <c r="D509" s="40">
        <v>536124.9</v>
      </c>
      <c r="E509" s="41">
        <v>6254.79</v>
      </c>
      <c r="F509" s="40">
        <v>529870.11</v>
      </c>
      <c r="G509" s="40">
        <v>6311264.7400000002</v>
      </c>
      <c r="H509" s="17"/>
    </row>
    <row r="510" spans="1:8" customFormat="1" ht="15" customHeight="1" x14ac:dyDescent="0.25">
      <c r="A510" s="38">
        <v>461219000000000</v>
      </c>
      <c r="B510" s="39" t="s">
        <v>344</v>
      </c>
      <c r="C510" s="40">
        <v>5781394.6299999999</v>
      </c>
      <c r="D510" s="40">
        <v>536124.9</v>
      </c>
      <c r="E510" s="41">
        <v>6254.79</v>
      </c>
      <c r="F510" s="40">
        <v>529870.11</v>
      </c>
      <c r="G510" s="40">
        <v>6311264.7400000002</v>
      </c>
      <c r="H510" s="17"/>
    </row>
    <row r="511" spans="1:8" customFormat="1" ht="15" customHeight="1" x14ac:dyDescent="0.25">
      <c r="A511" s="38">
        <v>461219012</v>
      </c>
      <c r="B511" s="39" t="s">
        <v>345</v>
      </c>
      <c r="C511" s="40">
        <v>29360.84</v>
      </c>
      <c r="D511" s="40">
        <v>384.27</v>
      </c>
      <c r="E511" s="41">
        <v>60</v>
      </c>
      <c r="F511" s="40">
        <v>324.27</v>
      </c>
      <c r="G511" s="40">
        <v>29685.11</v>
      </c>
      <c r="H511" s="17"/>
    </row>
    <row r="512" spans="1:8" customFormat="1" ht="15" customHeight="1" x14ac:dyDescent="0.25">
      <c r="A512" s="38">
        <v>461219000000000</v>
      </c>
      <c r="B512" s="39" t="s">
        <v>346</v>
      </c>
      <c r="C512" s="40">
        <v>29360.84</v>
      </c>
      <c r="D512" s="40">
        <v>384.27</v>
      </c>
      <c r="E512" s="41">
        <v>60</v>
      </c>
      <c r="F512" s="40">
        <v>324.27</v>
      </c>
      <c r="G512" s="40">
        <v>29685.11</v>
      </c>
      <c r="H512" s="17"/>
    </row>
    <row r="513" spans="1:8" customFormat="1" ht="15" customHeight="1" x14ac:dyDescent="0.25">
      <c r="A513" s="38">
        <v>461219013</v>
      </c>
      <c r="B513" s="39" t="s">
        <v>347</v>
      </c>
      <c r="C513" s="40">
        <v>278530.46999999997</v>
      </c>
      <c r="D513" s="40">
        <v>386695.65</v>
      </c>
      <c r="E513" s="41">
        <v>261497.74</v>
      </c>
      <c r="F513" s="40">
        <v>125197.91</v>
      </c>
      <c r="G513" s="40">
        <v>403728.38</v>
      </c>
      <c r="H513" s="17"/>
    </row>
    <row r="514" spans="1:8" customFormat="1" ht="15" customHeight="1" x14ac:dyDescent="0.25">
      <c r="A514" s="38">
        <v>461219000000000</v>
      </c>
      <c r="B514" s="39" t="s">
        <v>347</v>
      </c>
      <c r="C514" s="40">
        <v>312329.15999999997</v>
      </c>
      <c r="D514" s="40">
        <v>72019.67</v>
      </c>
      <c r="E514" s="41">
        <v>0</v>
      </c>
      <c r="F514" s="40">
        <v>72019.67</v>
      </c>
      <c r="G514" s="40">
        <v>384348.83</v>
      </c>
      <c r="H514" s="17"/>
    </row>
    <row r="515" spans="1:8" customFormat="1" ht="15" customHeight="1" x14ac:dyDescent="0.25">
      <c r="A515" s="38">
        <v>461219000000000</v>
      </c>
      <c r="B515" s="39" t="s">
        <v>348</v>
      </c>
      <c r="C515" s="40">
        <v>-33798.69</v>
      </c>
      <c r="D515" s="40">
        <v>314675.98</v>
      </c>
      <c r="E515" s="41">
        <v>261497.74</v>
      </c>
      <c r="F515" s="40">
        <v>53178.239999999998</v>
      </c>
      <c r="G515" s="40">
        <v>19379.55</v>
      </c>
      <c r="H515" s="17"/>
    </row>
    <row r="516" spans="1:8" customFormat="1" ht="15" customHeight="1" x14ac:dyDescent="0.25">
      <c r="A516" s="38">
        <v>461219014</v>
      </c>
      <c r="B516" s="39" t="s">
        <v>349</v>
      </c>
      <c r="C516" s="40">
        <v>1202949.32</v>
      </c>
      <c r="D516" s="40">
        <v>122592.76</v>
      </c>
      <c r="E516" s="41">
        <v>11984.42</v>
      </c>
      <c r="F516" s="40">
        <v>110608.34</v>
      </c>
      <c r="G516" s="40">
        <v>1313557.6599999999</v>
      </c>
      <c r="H516" s="17"/>
    </row>
    <row r="517" spans="1:8" customFormat="1" ht="15" customHeight="1" x14ac:dyDescent="0.25">
      <c r="A517" s="38">
        <v>461219000000000</v>
      </c>
      <c r="B517" s="39" t="s">
        <v>350</v>
      </c>
      <c r="C517" s="40">
        <v>510242.88</v>
      </c>
      <c r="D517" s="40">
        <v>46772.45</v>
      </c>
      <c r="E517" s="41">
        <v>3992.48</v>
      </c>
      <c r="F517" s="40">
        <v>42779.97</v>
      </c>
      <c r="G517" s="40">
        <v>553022.85</v>
      </c>
      <c r="H517" s="17"/>
    </row>
    <row r="518" spans="1:8" customFormat="1" ht="15" customHeight="1" x14ac:dyDescent="0.25">
      <c r="A518" s="38">
        <v>461219000000000</v>
      </c>
      <c r="B518" s="39" t="s">
        <v>351</v>
      </c>
      <c r="C518" s="40">
        <v>692706.44</v>
      </c>
      <c r="D518" s="40">
        <v>75820.31</v>
      </c>
      <c r="E518" s="41">
        <v>7991.94</v>
      </c>
      <c r="F518" s="40">
        <v>67828.37</v>
      </c>
      <c r="G518" s="40">
        <v>760534.81</v>
      </c>
      <c r="H518" s="17"/>
    </row>
    <row r="519" spans="1:8" customFormat="1" ht="15" customHeight="1" x14ac:dyDescent="0.25">
      <c r="A519" s="38">
        <v>461219017</v>
      </c>
      <c r="B519" s="39" t="s">
        <v>352</v>
      </c>
      <c r="C519" s="40">
        <v>1231786.42</v>
      </c>
      <c r="D519" s="40">
        <v>90234.54</v>
      </c>
      <c r="E519" s="41">
        <v>0</v>
      </c>
      <c r="F519" s="40">
        <v>90234.54</v>
      </c>
      <c r="G519" s="40">
        <v>1322020.96</v>
      </c>
      <c r="H519" s="17"/>
    </row>
    <row r="520" spans="1:8" customFormat="1" ht="15" customHeight="1" x14ac:dyDescent="0.25">
      <c r="A520" s="38">
        <v>461219000000000</v>
      </c>
      <c r="B520" s="39" t="s">
        <v>353</v>
      </c>
      <c r="C520" s="40">
        <v>148528.65</v>
      </c>
      <c r="D520" s="40">
        <v>12722.36</v>
      </c>
      <c r="E520" s="41">
        <v>0</v>
      </c>
      <c r="F520" s="40">
        <v>12722.36</v>
      </c>
      <c r="G520" s="40">
        <v>161251.01</v>
      </c>
      <c r="H520" s="17"/>
    </row>
    <row r="521" spans="1:8" customFormat="1" ht="15" customHeight="1" x14ac:dyDescent="0.25">
      <c r="A521" s="38">
        <v>461219000000000</v>
      </c>
      <c r="B521" s="39" t="s">
        <v>354</v>
      </c>
      <c r="C521" s="40">
        <v>399384.44</v>
      </c>
      <c r="D521" s="40">
        <v>37085.43</v>
      </c>
      <c r="E521" s="41">
        <v>0</v>
      </c>
      <c r="F521" s="40">
        <v>37085.43</v>
      </c>
      <c r="G521" s="40">
        <v>436469.87</v>
      </c>
      <c r="H521" s="17"/>
    </row>
    <row r="522" spans="1:8" customFormat="1" ht="15" customHeight="1" x14ac:dyDescent="0.25">
      <c r="A522" s="38">
        <v>461219000000000</v>
      </c>
      <c r="B522" s="39" t="s">
        <v>355</v>
      </c>
      <c r="C522" s="40">
        <v>683873.33</v>
      </c>
      <c r="D522" s="40">
        <v>40426.75</v>
      </c>
      <c r="E522" s="41">
        <v>0</v>
      </c>
      <c r="F522" s="40">
        <v>40426.75</v>
      </c>
      <c r="G522" s="40">
        <v>724300.08</v>
      </c>
      <c r="H522" s="17"/>
    </row>
    <row r="523" spans="1:8" customFormat="1" ht="15" customHeight="1" x14ac:dyDescent="0.25">
      <c r="A523" s="38">
        <v>461219019</v>
      </c>
      <c r="B523" s="39" t="s">
        <v>315</v>
      </c>
      <c r="C523" s="40">
        <v>115518.78</v>
      </c>
      <c r="D523" s="40">
        <v>11035.72</v>
      </c>
      <c r="E523" s="41">
        <v>0</v>
      </c>
      <c r="F523" s="40">
        <v>11035.72</v>
      </c>
      <c r="G523" s="40">
        <v>126554.5</v>
      </c>
      <c r="H523" s="17"/>
    </row>
    <row r="524" spans="1:8" customFormat="1" ht="15" customHeight="1" x14ac:dyDescent="0.25">
      <c r="A524" s="38">
        <v>461219000000000</v>
      </c>
      <c r="B524" s="39" t="s">
        <v>356</v>
      </c>
      <c r="C524" s="40">
        <v>73340.34</v>
      </c>
      <c r="D524" s="40">
        <v>7250.5</v>
      </c>
      <c r="E524" s="41">
        <v>0</v>
      </c>
      <c r="F524" s="40">
        <v>7250.5</v>
      </c>
      <c r="G524" s="40">
        <v>80590.84</v>
      </c>
      <c r="H524" s="17"/>
    </row>
    <row r="525" spans="1:8" customFormat="1" ht="15" customHeight="1" x14ac:dyDescent="0.25">
      <c r="A525" s="38">
        <v>461219000000000</v>
      </c>
      <c r="B525" s="39" t="s">
        <v>357</v>
      </c>
      <c r="C525" s="40">
        <v>42178.44</v>
      </c>
      <c r="D525" s="40">
        <v>3785.22</v>
      </c>
      <c r="E525" s="41">
        <v>0</v>
      </c>
      <c r="F525" s="40">
        <v>3785.22</v>
      </c>
      <c r="G525" s="40">
        <v>45963.66</v>
      </c>
      <c r="H525" s="17"/>
    </row>
    <row r="526" spans="1:8" customFormat="1" ht="15" customHeight="1" x14ac:dyDescent="0.25">
      <c r="A526" s="38">
        <v>4613</v>
      </c>
      <c r="B526" s="39" t="s">
        <v>358</v>
      </c>
      <c r="C526" s="40">
        <v>16781.73</v>
      </c>
      <c r="D526" s="40">
        <v>0</v>
      </c>
      <c r="E526" s="41">
        <v>0</v>
      </c>
      <c r="F526" s="40">
        <v>0</v>
      </c>
      <c r="G526" s="40">
        <v>16781.73</v>
      </c>
      <c r="H526" s="17"/>
    </row>
    <row r="527" spans="1:8" customFormat="1" ht="15" customHeight="1" x14ac:dyDescent="0.25">
      <c r="A527" s="38">
        <v>46131</v>
      </c>
      <c r="B527" s="39" t="s">
        <v>359</v>
      </c>
      <c r="C527" s="40">
        <v>16781.73</v>
      </c>
      <c r="D527" s="40">
        <v>0</v>
      </c>
      <c r="E527" s="41">
        <v>0</v>
      </c>
      <c r="F527" s="40">
        <v>0</v>
      </c>
      <c r="G527" s="40">
        <v>16781.73</v>
      </c>
      <c r="H527" s="17"/>
    </row>
    <row r="528" spans="1:8" customFormat="1" ht="15" customHeight="1" x14ac:dyDescent="0.25">
      <c r="A528" s="38">
        <v>461319</v>
      </c>
      <c r="B528" s="39" t="s">
        <v>360</v>
      </c>
      <c r="C528" s="40">
        <v>16781.73</v>
      </c>
      <c r="D528" s="40">
        <v>0</v>
      </c>
      <c r="E528" s="41">
        <v>0</v>
      </c>
      <c r="F528" s="40">
        <v>0</v>
      </c>
      <c r="G528" s="40">
        <v>16781.73</v>
      </c>
      <c r="H528" s="17"/>
    </row>
    <row r="529" spans="1:8" customFormat="1" ht="15" customHeight="1" x14ac:dyDescent="0.25">
      <c r="A529" s="38">
        <v>46131901</v>
      </c>
      <c r="B529" s="39" t="s">
        <v>358</v>
      </c>
      <c r="C529" s="40">
        <v>16781.73</v>
      </c>
      <c r="D529" s="40">
        <v>0</v>
      </c>
      <c r="E529" s="41">
        <v>0</v>
      </c>
      <c r="F529" s="40">
        <v>0</v>
      </c>
      <c r="G529" s="40">
        <v>16781.73</v>
      </c>
      <c r="H529" s="17"/>
    </row>
    <row r="530" spans="1:8" customFormat="1" ht="15" customHeight="1" x14ac:dyDescent="0.25">
      <c r="A530" s="38">
        <v>461319011</v>
      </c>
      <c r="B530" s="39" t="s">
        <v>361</v>
      </c>
      <c r="C530" s="40">
        <v>16781.73</v>
      </c>
      <c r="D530" s="40">
        <v>0</v>
      </c>
      <c r="E530" s="41">
        <v>0</v>
      </c>
      <c r="F530" s="40">
        <v>0</v>
      </c>
      <c r="G530" s="40">
        <v>16781.73</v>
      </c>
      <c r="H530" s="17"/>
    </row>
    <row r="531" spans="1:8" customFormat="1" ht="15" customHeight="1" x14ac:dyDescent="0.25">
      <c r="A531" s="38">
        <v>461319000000000</v>
      </c>
      <c r="B531" s="39" t="s">
        <v>361</v>
      </c>
      <c r="C531" s="40">
        <v>16781.73</v>
      </c>
      <c r="D531" s="40">
        <v>0</v>
      </c>
      <c r="E531" s="41">
        <v>0</v>
      </c>
      <c r="F531" s="40">
        <v>0</v>
      </c>
      <c r="G531" s="40">
        <v>16781.73</v>
      </c>
      <c r="H531" s="17"/>
    </row>
    <row r="532" spans="1:8" customFormat="1" ht="15" customHeight="1" x14ac:dyDescent="0.25">
      <c r="A532" s="38">
        <v>4614</v>
      </c>
      <c r="B532" s="39" t="s">
        <v>362</v>
      </c>
      <c r="C532" s="40">
        <v>2847205.7</v>
      </c>
      <c r="D532" s="40">
        <v>604401.28</v>
      </c>
      <c r="E532" s="41">
        <v>907922.82</v>
      </c>
      <c r="F532" s="40">
        <v>-303521.53999999998</v>
      </c>
      <c r="G532" s="40">
        <v>2543684.16</v>
      </c>
      <c r="H532" s="17"/>
    </row>
    <row r="533" spans="1:8" customFormat="1" ht="15" customHeight="1" x14ac:dyDescent="0.25">
      <c r="A533" s="38">
        <v>46141</v>
      </c>
      <c r="B533" s="39" t="s">
        <v>363</v>
      </c>
      <c r="C533" s="40">
        <v>2847205.7</v>
      </c>
      <c r="D533" s="40">
        <v>604401.28</v>
      </c>
      <c r="E533" s="41">
        <v>907922.82</v>
      </c>
      <c r="F533" s="40">
        <v>-303521.53999999998</v>
      </c>
      <c r="G533" s="40">
        <v>2543684.16</v>
      </c>
      <c r="H533" s="17"/>
    </row>
    <row r="534" spans="1:8" customFormat="1" ht="15" customHeight="1" x14ac:dyDescent="0.25">
      <c r="A534" s="38">
        <v>461419</v>
      </c>
      <c r="B534" s="39" t="s">
        <v>363</v>
      </c>
      <c r="C534" s="40">
        <v>2847205.7</v>
      </c>
      <c r="D534" s="40">
        <v>604401.28</v>
      </c>
      <c r="E534" s="41">
        <v>907922.82</v>
      </c>
      <c r="F534" s="40">
        <v>-303521.53999999998</v>
      </c>
      <c r="G534" s="40">
        <v>2543684.16</v>
      </c>
      <c r="H534" s="17"/>
    </row>
    <row r="535" spans="1:8" customFormat="1" ht="15" customHeight="1" x14ac:dyDescent="0.25">
      <c r="A535" s="38">
        <v>46141901</v>
      </c>
      <c r="B535" s="39" t="s">
        <v>362</v>
      </c>
      <c r="C535" s="40">
        <v>2847205.7</v>
      </c>
      <c r="D535" s="40">
        <v>604401.28</v>
      </c>
      <c r="E535" s="41">
        <v>907922.82</v>
      </c>
      <c r="F535" s="40">
        <v>-303521.53999999998</v>
      </c>
      <c r="G535" s="40">
        <v>2543684.16</v>
      </c>
      <c r="H535" s="17"/>
    </row>
    <row r="536" spans="1:8" customFormat="1" ht="15" customHeight="1" x14ac:dyDescent="0.25">
      <c r="A536" s="38">
        <v>461419011</v>
      </c>
      <c r="B536" s="39" t="s">
        <v>364</v>
      </c>
      <c r="C536" s="40">
        <v>2273743.58</v>
      </c>
      <c r="D536" s="40">
        <v>398379.61</v>
      </c>
      <c r="E536" s="41">
        <v>481568.69</v>
      </c>
      <c r="F536" s="40">
        <v>-83189.08</v>
      </c>
      <c r="G536" s="40">
        <v>2190554.5</v>
      </c>
      <c r="H536" s="17"/>
    </row>
    <row r="537" spans="1:8" customFormat="1" ht="15" customHeight="1" x14ac:dyDescent="0.25">
      <c r="A537" s="38">
        <v>461419000000000</v>
      </c>
      <c r="B537" s="39" t="s">
        <v>365</v>
      </c>
      <c r="C537" s="40">
        <v>2273743.58</v>
      </c>
      <c r="D537" s="40">
        <v>398379.61</v>
      </c>
      <c r="E537" s="41">
        <v>481568.69</v>
      </c>
      <c r="F537" s="40">
        <v>-83189.08</v>
      </c>
      <c r="G537" s="40">
        <v>2190554.5</v>
      </c>
      <c r="H537" s="17"/>
    </row>
    <row r="538" spans="1:8" customFormat="1" ht="15" customHeight="1" x14ac:dyDescent="0.25">
      <c r="A538" s="38">
        <v>461419012</v>
      </c>
      <c r="B538" s="39" t="s">
        <v>366</v>
      </c>
      <c r="C538" s="40">
        <v>573462.12</v>
      </c>
      <c r="D538" s="40">
        <v>206021.67</v>
      </c>
      <c r="E538" s="41">
        <v>426354.13</v>
      </c>
      <c r="F538" s="40">
        <v>-220332.46</v>
      </c>
      <c r="G538" s="40">
        <v>353129.66</v>
      </c>
      <c r="H538" s="17"/>
    </row>
    <row r="539" spans="1:8" customFormat="1" ht="15" customHeight="1" x14ac:dyDescent="0.25">
      <c r="A539" s="38">
        <v>461419000000000</v>
      </c>
      <c r="B539" s="39" t="s">
        <v>366</v>
      </c>
      <c r="C539" s="40">
        <v>573462.12</v>
      </c>
      <c r="D539" s="40">
        <v>206021.67</v>
      </c>
      <c r="E539" s="41">
        <v>426354.13</v>
      </c>
      <c r="F539" s="40">
        <v>-220332.46</v>
      </c>
      <c r="G539" s="40">
        <v>353129.66</v>
      </c>
      <c r="H539" s="17"/>
    </row>
    <row r="540" spans="1:8" customFormat="1" ht="15" customHeight="1" x14ac:dyDescent="0.25">
      <c r="A540" s="38">
        <v>4615</v>
      </c>
      <c r="B540" s="39" t="s">
        <v>367</v>
      </c>
      <c r="C540" s="40">
        <v>1090026.57</v>
      </c>
      <c r="D540" s="40">
        <v>203677.31</v>
      </c>
      <c r="E540" s="41">
        <v>89230.3</v>
      </c>
      <c r="F540" s="40">
        <v>114447.01</v>
      </c>
      <c r="G540" s="40">
        <v>1204473.58</v>
      </c>
      <c r="H540" s="17"/>
    </row>
    <row r="541" spans="1:8" customFormat="1" ht="15" customHeight="1" x14ac:dyDescent="0.25">
      <c r="A541" s="38">
        <v>46151</v>
      </c>
      <c r="B541" s="39" t="s">
        <v>368</v>
      </c>
      <c r="C541" s="40">
        <v>1090026.57</v>
      </c>
      <c r="D541" s="40">
        <v>203677.31</v>
      </c>
      <c r="E541" s="41">
        <v>89230.3</v>
      </c>
      <c r="F541" s="40">
        <v>114447.01</v>
      </c>
      <c r="G541" s="40">
        <v>1204473.58</v>
      </c>
      <c r="H541" s="17"/>
    </row>
    <row r="542" spans="1:8" customFormat="1" ht="15" customHeight="1" x14ac:dyDescent="0.25">
      <c r="A542" s="38">
        <v>461519</v>
      </c>
      <c r="B542" s="39" t="s">
        <v>368</v>
      </c>
      <c r="C542" s="40">
        <v>1090026.57</v>
      </c>
      <c r="D542" s="40">
        <v>203677.31</v>
      </c>
      <c r="E542" s="41">
        <v>89230.3</v>
      </c>
      <c r="F542" s="40">
        <v>114447.01</v>
      </c>
      <c r="G542" s="40">
        <v>1204473.58</v>
      </c>
      <c r="H542" s="17"/>
    </row>
    <row r="543" spans="1:8" customFormat="1" ht="15" customHeight="1" x14ac:dyDescent="0.25">
      <c r="A543" s="38">
        <v>46151901</v>
      </c>
      <c r="B543" s="39" t="s">
        <v>367</v>
      </c>
      <c r="C543" s="40">
        <v>1090026.57</v>
      </c>
      <c r="D543" s="40">
        <v>203677.31</v>
      </c>
      <c r="E543" s="41">
        <v>89230.3</v>
      </c>
      <c r="F543" s="40">
        <v>114447.01</v>
      </c>
      <c r="G543" s="40">
        <v>1204473.58</v>
      </c>
      <c r="H543" s="17"/>
    </row>
    <row r="544" spans="1:8" customFormat="1" ht="15" customHeight="1" x14ac:dyDescent="0.25">
      <c r="A544" s="38">
        <v>461519011</v>
      </c>
      <c r="B544" s="39" t="s">
        <v>369</v>
      </c>
      <c r="C544" s="40">
        <v>1090026.57</v>
      </c>
      <c r="D544" s="40">
        <v>203677.31</v>
      </c>
      <c r="E544" s="41">
        <v>89230.3</v>
      </c>
      <c r="F544" s="40">
        <v>114447.01</v>
      </c>
      <c r="G544" s="40">
        <v>1204473.58</v>
      </c>
      <c r="H544" s="17"/>
    </row>
    <row r="545" spans="1:8" customFormat="1" ht="15" customHeight="1" x14ac:dyDescent="0.25">
      <c r="A545" s="38">
        <v>461519000000000</v>
      </c>
      <c r="B545" s="39" t="s">
        <v>370</v>
      </c>
      <c r="C545" s="40">
        <v>768040.16</v>
      </c>
      <c r="D545" s="40">
        <v>173410.57</v>
      </c>
      <c r="E545" s="41">
        <v>89230.3</v>
      </c>
      <c r="F545" s="40">
        <v>84180.27</v>
      </c>
      <c r="G545" s="40">
        <v>852220.43</v>
      </c>
      <c r="H545" s="17"/>
    </row>
    <row r="546" spans="1:8" customFormat="1" ht="15" customHeight="1" x14ac:dyDescent="0.25">
      <c r="A546" s="38">
        <v>461519000000000</v>
      </c>
      <c r="B546" s="39" t="s">
        <v>371</v>
      </c>
      <c r="C546" s="40">
        <v>51226.82</v>
      </c>
      <c r="D546" s="40">
        <v>4910.32</v>
      </c>
      <c r="E546" s="41">
        <v>0</v>
      </c>
      <c r="F546" s="40">
        <v>4910.32</v>
      </c>
      <c r="G546" s="40">
        <v>56137.14</v>
      </c>
      <c r="H546" s="17"/>
    </row>
    <row r="547" spans="1:8" customFormat="1" ht="15" customHeight="1" x14ac:dyDescent="0.25">
      <c r="A547" s="38">
        <v>461519000000000</v>
      </c>
      <c r="B547" s="39" t="s">
        <v>372</v>
      </c>
      <c r="C547" s="40">
        <v>270759.59000000003</v>
      </c>
      <c r="D547" s="40">
        <v>25356.42</v>
      </c>
      <c r="E547" s="41">
        <v>0</v>
      </c>
      <c r="F547" s="40">
        <v>25356.42</v>
      </c>
      <c r="G547" s="40">
        <v>296116.01</v>
      </c>
      <c r="H547" s="17"/>
    </row>
    <row r="548" spans="1:8" customFormat="1" ht="15" customHeight="1" x14ac:dyDescent="0.25">
      <c r="A548" s="38">
        <v>4616</v>
      </c>
      <c r="B548" s="39" t="s">
        <v>521</v>
      </c>
      <c r="C548" s="40">
        <v>5940</v>
      </c>
      <c r="D548" s="40">
        <v>0</v>
      </c>
      <c r="E548" s="41">
        <v>0</v>
      </c>
      <c r="F548" s="40">
        <v>0</v>
      </c>
      <c r="G548" s="40">
        <v>5940</v>
      </c>
      <c r="H548" s="17"/>
    </row>
    <row r="549" spans="1:8" customFormat="1" ht="15" customHeight="1" x14ac:dyDescent="0.25">
      <c r="A549" s="38">
        <v>46161</v>
      </c>
      <c r="B549" s="39" t="s">
        <v>522</v>
      </c>
      <c r="C549" s="40">
        <v>5940</v>
      </c>
      <c r="D549" s="40">
        <v>0</v>
      </c>
      <c r="E549" s="41">
        <v>0</v>
      </c>
      <c r="F549" s="40">
        <v>0</v>
      </c>
      <c r="G549" s="40">
        <v>5940</v>
      </c>
      <c r="H549" s="17"/>
    </row>
    <row r="550" spans="1:8" customFormat="1" ht="15" customHeight="1" x14ac:dyDescent="0.25">
      <c r="A550" s="38">
        <v>461619</v>
      </c>
      <c r="B550" s="39" t="s">
        <v>522</v>
      </c>
      <c r="C550" s="40">
        <v>5940</v>
      </c>
      <c r="D550" s="40">
        <v>0</v>
      </c>
      <c r="E550" s="41">
        <v>0</v>
      </c>
      <c r="F550" s="40">
        <v>0</v>
      </c>
      <c r="G550" s="40">
        <v>5940</v>
      </c>
      <c r="H550" s="17"/>
    </row>
    <row r="551" spans="1:8" customFormat="1" ht="15" customHeight="1" x14ac:dyDescent="0.25">
      <c r="A551" s="38">
        <v>46161901</v>
      </c>
      <c r="B551" s="39" t="s">
        <v>523</v>
      </c>
      <c r="C551" s="40">
        <v>5940</v>
      </c>
      <c r="D551" s="40">
        <v>0</v>
      </c>
      <c r="E551" s="41">
        <v>0</v>
      </c>
      <c r="F551" s="40">
        <v>0</v>
      </c>
      <c r="G551" s="40">
        <v>5940</v>
      </c>
      <c r="H551" s="17"/>
    </row>
    <row r="552" spans="1:8" customFormat="1" ht="15" customHeight="1" x14ac:dyDescent="0.25">
      <c r="A552" s="38">
        <v>461619012</v>
      </c>
      <c r="B552" s="39" t="s">
        <v>524</v>
      </c>
      <c r="C552" s="40">
        <v>5940</v>
      </c>
      <c r="D552" s="40">
        <v>0</v>
      </c>
      <c r="E552" s="41">
        <v>0</v>
      </c>
      <c r="F552" s="40">
        <v>0</v>
      </c>
      <c r="G552" s="40">
        <v>5940</v>
      </c>
      <c r="H552" s="17"/>
    </row>
    <row r="553" spans="1:8" customFormat="1" ht="15" customHeight="1" x14ac:dyDescent="0.25">
      <c r="A553" s="38">
        <v>461619000000000</v>
      </c>
      <c r="B553" s="39" t="s">
        <v>525</v>
      </c>
      <c r="C553" s="40">
        <v>5940</v>
      </c>
      <c r="D553" s="40">
        <v>0</v>
      </c>
      <c r="E553" s="41">
        <v>0</v>
      </c>
      <c r="F553" s="40">
        <v>0</v>
      </c>
      <c r="G553" s="40">
        <v>5940</v>
      </c>
      <c r="H553" s="17"/>
    </row>
    <row r="554" spans="1:8" customFormat="1" ht="15" customHeight="1" x14ac:dyDescent="0.25">
      <c r="A554" s="38">
        <v>4617</v>
      </c>
      <c r="B554" s="39" t="s">
        <v>373</v>
      </c>
      <c r="C554" s="40">
        <v>1018553.4</v>
      </c>
      <c r="D554" s="40">
        <v>256375.28</v>
      </c>
      <c r="E554" s="41">
        <v>167614.21</v>
      </c>
      <c r="F554" s="40">
        <v>88761.07</v>
      </c>
      <c r="G554" s="40">
        <v>1107314.47</v>
      </c>
      <c r="H554" s="17"/>
    </row>
    <row r="555" spans="1:8" customFormat="1" ht="15" customHeight="1" x14ac:dyDescent="0.25">
      <c r="A555" s="38">
        <v>46171</v>
      </c>
      <c r="B555" s="39" t="s">
        <v>374</v>
      </c>
      <c r="C555" s="40">
        <v>1018553.4</v>
      </c>
      <c r="D555" s="40">
        <v>256375.28</v>
      </c>
      <c r="E555" s="41">
        <v>167614.21</v>
      </c>
      <c r="F555" s="40">
        <v>88761.07</v>
      </c>
      <c r="G555" s="40">
        <v>1107314.47</v>
      </c>
      <c r="H555" s="17"/>
    </row>
    <row r="556" spans="1:8" customFormat="1" ht="15" customHeight="1" x14ac:dyDescent="0.25">
      <c r="A556" s="38">
        <v>461719</v>
      </c>
      <c r="B556" s="39" t="s">
        <v>374</v>
      </c>
      <c r="C556" s="40">
        <v>1018553.4</v>
      </c>
      <c r="D556" s="40">
        <v>256375.28</v>
      </c>
      <c r="E556" s="41">
        <v>167614.21</v>
      </c>
      <c r="F556" s="40">
        <v>88761.07</v>
      </c>
      <c r="G556" s="40">
        <v>1107314.47</v>
      </c>
      <c r="H556" s="17"/>
    </row>
    <row r="557" spans="1:8" customFormat="1" ht="15" customHeight="1" x14ac:dyDescent="0.25">
      <c r="A557" s="38">
        <v>46171901</v>
      </c>
      <c r="B557" s="39" t="s">
        <v>375</v>
      </c>
      <c r="C557" s="40">
        <v>1018553.4</v>
      </c>
      <c r="D557" s="40">
        <v>256375.28</v>
      </c>
      <c r="E557" s="41">
        <v>167614.21</v>
      </c>
      <c r="F557" s="40">
        <v>88761.07</v>
      </c>
      <c r="G557" s="40">
        <v>1107314.47</v>
      </c>
      <c r="H557" s="17"/>
    </row>
    <row r="558" spans="1:8" customFormat="1" ht="15" customHeight="1" x14ac:dyDescent="0.25">
      <c r="A558" s="38">
        <v>461719011</v>
      </c>
      <c r="B558" s="39" t="s">
        <v>375</v>
      </c>
      <c r="C558" s="40">
        <v>1018553.4</v>
      </c>
      <c r="D558" s="40">
        <v>256375.28</v>
      </c>
      <c r="E558" s="41">
        <v>167614.21</v>
      </c>
      <c r="F558" s="40">
        <v>88761.07</v>
      </c>
      <c r="G558" s="40">
        <v>1107314.47</v>
      </c>
      <c r="H558" s="17"/>
    </row>
    <row r="559" spans="1:8" customFormat="1" ht="15" customHeight="1" x14ac:dyDescent="0.25">
      <c r="A559" s="38">
        <v>461719000000000</v>
      </c>
      <c r="B559" s="39" t="s">
        <v>376</v>
      </c>
      <c r="C559" s="40">
        <v>547428.17000000004</v>
      </c>
      <c r="D559" s="40">
        <v>106796.52</v>
      </c>
      <c r="E559" s="41">
        <v>57281.05</v>
      </c>
      <c r="F559" s="40">
        <v>49515.47</v>
      </c>
      <c r="G559" s="40">
        <v>596943.64</v>
      </c>
      <c r="H559" s="17"/>
    </row>
    <row r="560" spans="1:8" customFormat="1" ht="15" customHeight="1" x14ac:dyDescent="0.25">
      <c r="A560" s="38">
        <v>461719000000000</v>
      </c>
      <c r="B560" s="39" t="s">
        <v>377</v>
      </c>
      <c r="C560" s="40">
        <v>471125.23</v>
      </c>
      <c r="D560" s="40">
        <v>149578.76</v>
      </c>
      <c r="E560" s="41">
        <v>110333.16</v>
      </c>
      <c r="F560" s="40">
        <v>39245.599999999999</v>
      </c>
      <c r="G560" s="40">
        <v>510370.83</v>
      </c>
      <c r="H560" s="17"/>
    </row>
    <row r="561" spans="1:8" customFormat="1" ht="15" customHeight="1" x14ac:dyDescent="0.25">
      <c r="A561" s="38">
        <v>4618</v>
      </c>
      <c r="B561" s="39" t="s">
        <v>378</v>
      </c>
      <c r="C561" s="40">
        <v>72746.759999999995</v>
      </c>
      <c r="D561" s="40">
        <v>13994.65</v>
      </c>
      <c r="E561" s="41">
        <v>6704.34</v>
      </c>
      <c r="F561" s="40">
        <v>7290.31</v>
      </c>
      <c r="G561" s="40">
        <v>80037.070000000007</v>
      </c>
      <c r="H561" s="17"/>
    </row>
    <row r="562" spans="1:8" customFormat="1" ht="15" customHeight="1" x14ac:dyDescent="0.25">
      <c r="A562" s="38">
        <v>46181</v>
      </c>
      <c r="B562" s="39" t="s">
        <v>379</v>
      </c>
      <c r="C562" s="40">
        <v>72746.759999999995</v>
      </c>
      <c r="D562" s="40">
        <v>13994.65</v>
      </c>
      <c r="E562" s="41">
        <v>6704.34</v>
      </c>
      <c r="F562" s="40">
        <v>7290.31</v>
      </c>
      <c r="G562" s="40">
        <v>80037.070000000007</v>
      </c>
      <c r="H562" s="17"/>
    </row>
    <row r="563" spans="1:8" customFormat="1" ht="15" customHeight="1" x14ac:dyDescent="0.25">
      <c r="A563" s="38">
        <v>461819</v>
      </c>
      <c r="B563" s="39" t="s">
        <v>379</v>
      </c>
      <c r="C563" s="40">
        <v>72746.759999999995</v>
      </c>
      <c r="D563" s="40">
        <v>13994.65</v>
      </c>
      <c r="E563" s="41">
        <v>6704.34</v>
      </c>
      <c r="F563" s="40">
        <v>7290.31</v>
      </c>
      <c r="G563" s="40">
        <v>80037.070000000007</v>
      </c>
      <c r="H563" s="17"/>
    </row>
    <row r="564" spans="1:8" customFormat="1" ht="15" customHeight="1" x14ac:dyDescent="0.25">
      <c r="A564" s="38">
        <v>46181901</v>
      </c>
      <c r="B564" s="39" t="s">
        <v>378</v>
      </c>
      <c r="C564" s="40">
        <v>72746.759999999995</v>
      </c>
      <c r="D564" s="40">
        <v>13994.65</v>
      </c>
      <c r="E564" s="41">
        <v>6704.34</v>
      </c>
      <c r="F564" s="40">
        <v>7290.31</v>
      </c>
      <c r="G564" s="40">
        <v>80037.070000000007</v>
      </c>
      <c r="H564" s="17"/>
    </row>
    <row r="565" spans="1:8" customFormat="1" ht="15" customHeight="1" x14ac:dyDescent="0.25">
      <c r="A565" s="38">
        <v>461819011</v>
      </c>
      <c r="B565" s="39" t="s">
        <v>380</v>
      </c>
      <c r="C565" s="40">
        <v>72746.759999999995</v>
      </c>
      <c r="D565" s="40">
        <v>13994.65</v>
      </c>
      <c r="E565" s="41">
        <v>6704.34</v>
      </c>
      <c r="F565" s="40">
        <v>7290.31</v>
      </c>
      <c r="G565" s="40">
        <v>80037.070000000007</v>
      </c>
      <c r="H565" s="17"/>
    </row>
    <row r="566" spans="1:8" customFormat="1" ht="15" customHeight="1" x14ac:dyDescent="0.25">
      <c r="A566" s="38">
        <v>461819000000000</v>
      </c>
      <c r="B566" s="39" t="s">
        <v>380</v>
      </c>
      <c r="C566" s="40">
        <v>72746.759999999995</v>
      </c>
      <c r="D566" s="40">
        <v>13994.65</v>
      </c>
      <c r="E566" s="41">
        <v>6704.34</v>
      </c>
      <c r="F566" s="40">
        <v>7290.31</v>
      </c>
      <c r="G566" s="40">
        <v>80037.070000000007</v>
      </c>
      <c r="H566" s="17"/>
    </row>
    <row r="567" spans="1:8" customFormat="1" ht="15" customHeight="1" x14ac:dyDescent="0.25">
      <c r="A567" s="38">
        <v>4619</v>
      </c>
      <c r="B567" s="39" t="s">
        <v>381</v>
      </c>
      <c r="C567" s="40">
        <v>13639.19</v>
      </c>
      <c r="D567" s="40">
        <v>8286.75</v>
      </c>
      <c r="E567" s="41">
        <v>0</v>
      </c>
      <c r="F567" s="40">
        <v>8286.75</v>
      </c>
      <c r="G567" s="40">
        <v>21925.94</v>
      </c>
      <c r="H567" s="17"/>
    </row>
    <row r="568" spans="1:8" customFormat="1" ht="15" customHeight="1" x14ac:dyDescent="0.25">
      <c r="A568" s="38">
        <v>46191</v>
      </c>
      <c r="B568" s="39" t="s">
        <v>382</v>
      </c>
      <c r="C568" s="40">
        <v>13639.19</v>
      </c>
      <c r="D568" s="40">
        <v>8286.75</v>
      </c>
      <c r="E568" s="41">
        <v>0</v>
      </c>
      <c r="F568" s="40">
        <v>8286.75</v>
      </c>
      <c r="G568" s="40">
        <v>21925.94</v>
      </c>
      <c r="H568" s="17"/>
    </row>
    <row r="569" spans="1:8" customFormat="1" ht="15" customHeight="1" x14ac:dyDescent="0.25">
      <c r="A569" s="38">
        <v>461919</v>
      </c>
      <c r="B569" s="39" t="s">
        <v>382</v>
      </c>
      <c r="C569" s="40">
        <v>13639.19</v>
      </c>
      <c r="D569" s="40">
        <v>8286.75</v>
      </c>
      <c r="E569" s="41">
        <v>0</v>
      </c>
      <c r="F569" s="40">
        <v>8286.75</v>
      </c>
      <c r="G569" s="40">
        <v>21925.94</v>
      </c>
      <c r="H569" s="17"/>
    </row>
    <row r="570" spans="1:8" customFormat="1" ht="15" customHeight="1" x14ac:dyDescent="0.25">
      <c r="A570" s="38">
        <v>46191901</v>
      </c>
      <c r="B570" s="39" t="s">
        <v>381</v>
      </c>
      <c r="C570" s="40">
        <v>13639.19</v>
      </c>
      <c r="D570" s="40">
        <v>8286.75</v>
      </c>
      <c r="E570" s="41">
        <v>0</v>
      </c>
      <c r="F570" s="40">
        <v>8286.75</v>
      </c>
      <c r="G570" s="40">
        <v>21925.94</v>
      </c>
      <c r="H570" s="17"/>
    </row>
    <row r="571" spans="1:8" customFormat="1" ht="15" customHeight="1" x14ac:dyDescent="0.25">
      <c r="A571" s="38">
        <v>461919019</v>
      </c>
      <c r="B571" s="39" t="s">
        <v>315</v>
      </c>
      <c r="C571" s="40">
        <v>13639.19</v>
      </c>
      <c r="D571" s="40">
        <v>8286.75</v>
      </c>
      <c r="E571" s="41">
        <v>0</v>
      </c>
      <c r="F571" s="40">
        <v>8286.75</v>
      </c>
      <c r="G571" s="40">
        <v>21925.94</v>
      </c>
      <c r="H571" s="17"/>
    </row>
    <row r="572" spans="1:8" customFormat="1" ht="15" customHeight="1" x14ac:dyDescent="0.25">
      <c r="A572" s="38">
        <v>461919000000000</v>
      </c>
      <c r="B572" s="39" t="s">
        <v>315</v>
      </c>
      <c r="C572" s="40">
        <v>10352.98</v>
      </c>
      <c r="D572" s="40">
        <v>8286.75</v>
      </c>
      <c r="E572" s="41">
        <v>0</v>
      </c>
      <c r="F572" s="40">
        <v>8286.75</v>
      </c>
      <c r="G572" s="40">
        <v>18639.73</v>
      </c>
      <c r="H572" s="17"/>
    </row>
    <row r="573" spans="1:8" customFormat="1" ht="15" customHeight="1" x14ac:dyDescent="0.25">
      <c r="A573" s="38">
        <v>461919000000000</v>
      </c>
      <c r="B573" s="39" t="s">
        <v>526</v>
      </c>
      <c r="C573" s="40">
        <v>3240</v>
      </c>
      <c r="D573" s="40">
        <v>0</v>
      </c>
      <c r="E573" s="41">
        <v>0</v>
      </c>
      <c r="F573" s="40">
        <v>0</v>
      </c>
      <c r="G573" s="40">
        <v>3240</v>
      </c>
      <c r="H573" s="17"/>
    </row>
    <row r="574" spans="1:8" customFormat="1" ht="15" customHeight="1" x14ac:dyDescent="0.25">
      <c r="A574" s="38">
        <v>461919000000000</v>
      </c>
      <c r="B574" s="39" t="s">
        <v>383</v>
      </c>
      <c r="C574" s="40">
        <v>46.21</v>
      </c>
      <c r="D574" s="40">
        <v>0</v>
      </c>
      <c r="E574" s="41">
        <v>0</v>
      </c>
      <c r="F574" s="40">
        <v>0</v>
      </c>
      <c r="G574" s="40">
        <v>46.21</v>
      </c>
      <c r="H574" s="17"/>
    </row>
    <row r="575" spans="1:8" customFormat="1" ht="15" customHeight="1" x14ac:dyDescent="0.25">
      <c r="A575" s="38">
        <v>462</v>
      </c>
      <c r="B575" s="39" t="s">
        <v>384</v>
      </c>
      <c r="C575" s="40">
        <v>2122350.27</v>
      </c>
      <c r="D575" s="40">
        <v>534979.6</v>
      </c>
      <c r="E575" s="41">
        <v>77592.960000000006</v>
      </c>
      <c r="F575" s="40">
        <v>457386.64</v>
      </c>
      <c r="G575" s="40">
        <v>2579736.91</v>
      </c>
      <c r="H575" s="17"/>
    </row>
    <row r="576" spans="1:8" customFormat="1" ht="15" customHeight="1" x14ac:dyDescent="0.25">
      <c r="A576" s="38">
        <v>4621</v>
      </c>
      <c r="B576" s="39" t="s">
        <v>385</v>
      </c>
      <c r="C576" s="40">
        <v>2122350.27</v>
      </c>
      <c r="D576" s="40">
        <v>534979.6</v>
      </c>
      <c r="E576" s="41">
        <v>77592.960000000006</v>
      </c>
      <c r="F576" s="40">
        <v>457386.64</v>
      </c>
      <c r="G576" s="40">
        <v>2579736.91</v>
      </c>
      <c r="H576" s="17"/>
    </row>
    <row r="577" spans="1:8" customFormat="1" ht="15" customHeight="1" x14ac:dyDescent="0.25">
      <c r="A577" s="38">
        <v>46211</v>
      </c>
      <c r="B577" s="39" t="s">
        <v>386</v>
      </c>
      <c r="C577" s="40">
        <v>2122350.27</v>
      </c>
      <c r="D577" s="40">
        <v>534979.6</v>
      </c>
      <c r="E577" s="41">
        <v>77592.960000000006</v>
      </c>
      <c r="F577" s="40">
        <v>457386.64</v>
      </c>
      <c r="G577" s="40">
        <v>2579736.91</v>
      </c>
      <c r="H577" s="17"/>
    </row>
    <row r="578" spans="1:8" customFormat="1" ht="15" customHeight="1" x14ac:dyDescent="0.25">
      <c r="A578" s="38">
        <v>462119</v>
      </c>
      <c r="B578" s="39" t="s">
        <v>386</v>
      </c>
      <c r="C578" s="40">
        <v>2122350.27</v>
      </c>
      <c r="D578" s="40">
        <v>534979.6</v>
      </c>
      <c r="E578" s="41">
        <v>77592.960000000006</v>
      </c>
      <c r="F578" s="40">
        <v>457386.64</v>
      </c>
      <c r="G578" s="40">
        <v>2579736.91</v>
      </c>
      <c r="H578" s="17"/>
    </row>
    <row r="579" spans="1:8" customFormat="1" ht="15" customHeight="1" x14ac:dyDescent="0.25">
      <c r="A579" s="38">
        <v>462119011</v>
      </c>
      <c r="B579" s="39" t="s">
        <v>387</v>
      </c>
      <c r="C579" s="40">
        <v>110272.69</v>
      </c>
      <c r="D579" s="40">
        <v>2750.9</v>
      </c>
      <c r="E579" s="41">
        <v>0</v>
      </c>
      <c r="F579" s="40">
        <v>2750.9</v>
      </c>
      <c r="G579" s="40">
        <v>113023.59</v>
      </c>
      <c r="H579" s="17"/>
    </row>
    <row r="580" spans="1:8" customFormat="1" ht="15" customHeight="1" x14ac:dyDescent="0.25">
      <c r="A580" s="38">
        <v>462119000000000</v>
      </c>
      <c r="B580" s="39" t="s">
        <v>388</v>
      </c>
      <c r="C580" s="40">
        <v>51222.43</v>
      </c>
      <c r="D580" s="40">
        <v>1193.4000000000001</v>
      </c>
      <c r="E580" s="41">
        <v>0</v>
      </c>
      <c r="F580" s="40">
        <v>1193.4000000000001</v>
      </c>
      <c r="G580" s="40">
        <v>52415.83</v>
      </c>
      <c r="H580" s="17"/>
    </row>
    <row r="581" spans="1:8" customFormat="1" ht="15" customHeight="1" x14ac:dyDescent="0.25">
      <c r="A581" s="38">
        <v>462119000000000</v>
      </c>
      <c r="B581" s="39" t="s">
        <v>527</v>
      </c>
      <c r="C581" s="40">
        <v>0</v>
      </c>
      <c r="D581" s="40">
        <v>757.5</v>
      </c>
      <c r="E581" s="41">
        <v>0</v>
      </c>
      <c r="F581" s="40">
        <v>757.5</v>
      </c>
      <c r="G581" s="40">
        <v>757.5</v>
      </c>
      <c r="H581" s="17"/>
    </row>
    <row r="582" spans="1:8" customFormat="1" ht="15" customHeight="1" x14ac:dyDescent="0.25">
      <c r="A582" s="38">
        <v>462119000000000</v>
      </c>
      <c r="B582" s="39" t="s">
        <v>389</v>
      </c>
      <c r="C582" s="40">
        <v>59050.26</v>
      </c>
      <c r="D582" s="40">
        <v>800</v>
      </c>
      <c r="E582" s="41">
        <v>0</v>
      </c>
      <c r="F582" s="40">
        <v>800</v>
      </c>
      <c r="G582" s="40">
        <v>59850.26</v>
      </c>
      <c r="H582" s="17"/>
    </row>
    <row r="583" spans="1:8" customFormat="1" ht="15" customHeight="1" x14ac:dyDescent="0.25">
      <c r="A583" s="38">
        <v>462119012</v>
      </c>
      <c r="B583" s="39" t="s">
        <v>390</v>
      </c>
      <c r="C583" s="40">
        <v>177885.57</v>
      </c>
      <c r="D583" s="40">
        <v>14175.37</v>
      </c>
      <c r="E583" s="41">
        <v>0</v>
      </c>
      <c r="F583" s="40">
        <v>14175.37</v>
      </c>
      <c r="G583" s="40">
        <v>192060.94</v>
      </c>
      <c r="H583" s="17"/>
    </row>
    <row r="584" spans="1:8" customFormat="1" ht="15" customHeight="1" x14ac:dyDescent="0.25">
      <c r="A584" s="38">
        <v>462119000000000</v>
      </c>
      <c r="B584" s="39" t="s">
        <v>391</v>
      </c>
      <c r="C584" s="40">
        <v>177885.57</v>
      </c>
      <c r="D584" s="40">
        <v>14175.37</v>
      </c>
      <c r="E584" s="41">
        <v>0</v>
      </c>
      <c r="F584" s="40">
        <v>14175.37</v>
      </c>
      <c r="G584" s="40">
        <v>192060.94</v>
      </c>
      <c r="H584" s="17"/>
    </row>
    <row r="585" spans="1:8" customFormat="1" ht="15" customHeight="1" x14ac:dyDescent="0.25">
      <c r="A585" s="38">
        <v>462119013</v>
      </c>
      <c r="B585" s="39" t="s">
        <v>392</v>
      </c>
      <c r="C585" s="40">
        <v>67516.38</v>
      </c>
      <c r="D585" s="40">
        <v>4204.97</v>
      </c>
      <c r="E585" s="41">
        <v>0</v>
      </c>
      <c r="F585" s="40">
        <v>4204.97</v>
      </c>
      <c r="G585" s="40">
        <v>71721.350000000006</v>
      </c>
      <c r="H585" s="17"/>
    </row>
    <row r="586" spans="1:8" customFormat="1" ht="15" customHeight="1" x14ac:dyDescent="0.25">
      <c r="A586" s="38">
        <v>462119000000000</v>
      </c>
      <c r="B586" s="39" t="s">
        <v>393</v>
      </c>
      <c r="C586" s="40">
        <v>719</v>
      </c>
      <c r="D586" s="40">
        <v>0</v>
      </c>
      <c r="E586" s="41">
        <v>0</v>
      </c>
      <c r="F586" s="40">
        <v>0</v>
      </c>
      <c r="G586" s="40">
        <v>719</v>
      </c>
      <c r="H586" s="17"/>
    </row>
    <row r="587" spans="1:8" customFormat="1" ht="15" customHeight="1" x14ac:dyDescent="0.25">
      <c r="A587" s="38">
        <v>462119000000000</v>
      </c>
      <c r="B587" s="39" t="s">
        <v>394</v>
      </c>
      <c r="C587" s="40">
        <v>66797.38</v>
      </c>
      <c r="D587" s="40">
        <v>4204.97</v>
      </c>
      <c r="E587" s="41">
        <v>0</v>
      </c>
      <c r="F587" s="40">
        <v>4204.97</v>
      </c>
      <c r="G587" s="40">
        <v>71002.350000000006</v>
      </c>
      <c r="H587" s="17"/>
    </row>
    <row r="588" spans="1:8" customFormat="1" ht="15" customHeight="1" x14ac:dyDescent="0.25">
      <c r="A588" s="38">
        <v>462119014</v>
      </c>
      <c r="B588" s="39" t="s">
        <v>395</v>
      </c>
      <c r="C588" s="40">
        <v>673422.51</v>
      </c>
      <c r="D588" s="40">
        <v>187782.65</v>
      </c>
      <c r="E588" s="41">
        <v>54848.51</v>
      </c>
      <c r="F588" s="40">
        <v>132934.14000000001</v>
      </c>
      <c r="G588" s="40">
        <v>806356.65</v>
      </c>
      <c r="H588" s="17"/>
    </row>
    <row r="589" spans="1:8" customFormat="1" ht="15" customHeight="1" x14ac:dyDescent="0.25">
      <c r="A589" s="38">
        <v>462119000000000</v>
      </c>
      <c r="B589" s="39" t="s">
        <v>498</v>
      </c>
      <c r="C589" s="40">
        <v>25231.16</v>
      </c>
      <c r="D589" s="40">
        <v>0</v>
      </c>
      <c r="E589" s="41">
        <v>40000</v>
      </c>
      <c r="F589" s="40">
        <v>-40000</v>
      </c>
      <c r="G589" s="40">
        <v>-14768.84</v>
      </c>
      <c r="H589" s="17"/>
    </row>
    <row r="590" spans="1:8" customFormat="1" ht="15" customHeight="1" x14ac:dyDescent="0.25">
      <c r="A590" s="38">
        <v>462119000000000</v>
      </c>
      <c r="B590" s="39" t="s">
        <v>397</v>
      </c>
      <c r="C590" s="40">
        <v>412642.94</v>
      </c>
      <c r="D590" s="40">
        <v>31993.45</v>
      </c>
      <c r="E590" s="41">
        <v>2153.2399999999998</v>
      </c>
      <c r="F590" s="40">
        <v>29840.21</v>
      </c>
      <c r="G590" s="40">
        <v>442483.15</v>
      </c>
      <c r="H590" s="17"/>
    </row>
    <row r="591" spans="1:8" customFormat="1" ht="15" customHeight="1" x14ac:dyDescent="0.25">
      <c r="A591" s="38">
        <v>462119000000000</v>
      </c>
      <c r="B591" s="39" t="s">
        <v>398</v>
      </c>
      <c r="C591" s="40">
        <v>67529.070000000007</v>
      </c>
      <c r="D591" s="40">
        <v>30538.560000000001</v>
      </c>
      <c r="E591" s="41">
        <v>7670.4</v>
      </c>
      <c r="F591" s="40">
        <v>22868.16</v>
      </c>
      <c r="G591" s="40">
        <v>90397.23</v>
      </c>
      <c r="H591" s="17"/>
    </row>
    <row r="592" spans="1:8" customFormat="1" ht="15" customHeight="1" x14ac:dyDescent="0.25">
      <c r="A592" s="38">
        <v>462119000000000</v>
      </c>
      <c r="B592" s="39" t="s">
        <v>399</v>
      </c>
      <c r="C592" s="40">
        <v>97424.88</v>
      </c>
      <c r="D592" s="40">
        <v>99604.21</v>
      </c>
      <c r="E592" s="41">
        <v>0</v>
      </c>
      <c r="F592" s="40">
        <v>99604.21</v>
      </c>
      <c r="G592" s="40">
        <v>197029.09</v>
      </c>
      <c r="H592" s="17"/>
    </row>
    <row r="593" spans="1:8" customFormat="1" ht="15" customHeight="1" x14ac:dyDescent="0.25">
      <c r="A593" s="38">
        <v>462119000000000</v>
      </c>
      <c r="B593" s="39" t="s">
        <v>400</v>
      </c>
      <c r="C593" s="40">
        <v>70594.460000000006</v>
      </c>
      <c r="D593" s="40">
        <v>25646.43</v>
      </c>
      <c r="E593" s="41">
        <v>5024.87</v>
      </c>
      <c r="F593" s="40">
        <v>20621.560000000001</v>
      </c>
      <c r="G593" s="40">
        <v>91216.02</v>
      </c>
      <c r="H593" s="17"/>
    </row>
    <row r="594" spans="1:8" customFormat="1" ht="15" customHeight="1" x14ac:dyDescent="0.25">
      <c r="A594" s="38">
        <v>462119015</v>
      </c>
      <c r="B594" s="39" t="s">
        <v>401</v>
      </c>
      <c r="C594" s="40">
        <v>5711.77</v>
      </c>
      <c r="D594" s="40">
        <v>635.51</v>
      </c>
      <c r="E594" s="41">
        <v>0</v>
      </c>
      <c r="F594" s="40">
        <v>635.51</v>
      </c>
      <c r="G594" s="40">
        <v>6347.28</v>
      </c>
      <c r="H594" s="17"/>
    </row>
    <row r="595" spans="1:8" customFormat="1" ht="15" customHeight="1" x14ac:dyDescent="0.25">
      <c r="A595" s="38">
        <v>462119000000000</v>
      </c>
      <c r="B595" s="39" t="s">
        <v>402</v>
      </c>
      <c r="C595" s="40">
        <v>5711.77</v>
      </c>
      <c r="D595" s="40">
        <v>635.51</v>
      </c>
      <c r="E595" s="41">
        <v>0</v>
      </c>
      <c r="F595" s="40">
        <v>635.51</v>
      </c>
      <c r="G595" s="40">
        <v>6347.28</v>
      </c>
      <c r="H595" s="17"/>
    </row>
    <row r="596" spans="1:8" customFormat="1" ht="15" customHeight="1" x14ac:dyDescent="0.25">
      <c r="A596" s="38">
        <v>462119019</v>
      </c>
      <c r="B596" s="39" t="s">
        <v>315</v>
      </c>
      <c r="C596" s="40">
        <v>1087541.3500000001</v>
      </c>
      <c r="D596" s="40">
        <v>325430.2</v>
      </c>
      <c r="E596" s="41">
        <v>22744.45</v>
      </c>
      <c r="F596" s="40">
        <v>302685.75</v>
      </c>
      <c r="G596" s="40">
        <v>1390227.1</v>
      </c>
      <c r="H596" s="17"/>
    </row>
    <row r="597" spans="1:8" customFormat="1" ht="15" customHeight="1" x14ac:dyDescent="0.25">
      <c r="A597" s="38">
        <v>462119000000000</v>
      </c>
      <c r="B597" s="39" t="s">
        <v>403</v>
      </c>
      <c r="C597" s="40">
        <v>61840.71</v>
      </c>
      <c r="D597" s="40">
        <v>0</v>
      </c>
      <c r="E597" s="41">
        <v>0</v>
      </c>
      <c r="F597" s="40">
        <v>0</v>
      </c>
      <c r="G597" s="40">
        <v>61840.71</v>
      </c>
      <c r="H597" s="17"/>
    </row>
    <row r="598" spans="1:8" customFormat="1" ht="15" customHeight="1" x14ac:dyDescent="0.25">
      <c r="A598" s="38">
        <v>462119000000000</v>
      </c>
      <c r="B598" s="39" t="s">
        <v>404</v>
      </c>
      <c r="C598" s="40">
        <v>905863.1</v>
      </c>
      <c r="D598" s="40">
        <v>141463.12</v>
      </c>
      <c r="E598" s="41">
        <v>4744.45</v>
      </c>
      <c r="F598" s="40">
        <v>136718.67000000001</v>
      </c>
      <c r="G598" s="40">
        <v>1042581.77</v>
      </c>
      <c r="H598" s="17"/>
    </row>
    <row r="599" spans="1:8" customFormat="1" ht="15" customHeight="1" x14ac:dyDescent="0.25">
      <c r="A599" s="38">
        <v>462119000000000</v>
      </c>
      <c r="B599" s="39" t="s">
        <v>528</v>
      </c>
      <c r="C599" s="40">
        <v>50860.09</v>
      </c>
      <c r="D599" s="40">
        <v>0</v>
      </c>
      <c r="E599" s="41">
        <v>0</v>
      </c>
      <c r="F599" s="40">
        <v>0</v>
      </c>
      <c r="G599" s="40">
        <v>50860.09</v>
      </c>
      <c r="H599" s="17"/>
    </row>
    <row r="600" spans="1:8" customFormat="1" ht="15" customHeight="1" x14ac:dyDescent="0.25">
      <c r="A600" s="38">
        <v>462119000000000</v>
      </c>
      <c r="B600" s="39" t="s">
        <v>405</v>
      </c>
      <c r="C600" s="40">
        <v>63690.33</v>
      </c>
      <c r="D600" s="40">
        <v>174295.33</v>
      </c>
      <c r="E600" s="41">
        <v>18000</v>
      </c>
      <c r="F600" s="40">
        <v>156295.32999999999</v>
      </c>
      <c r="G600" s="40">
        <v>219985.66</v>
      </c>
      <c r="H600" s="17"/>
    </row>
    <row r="601" spans="1:8" customFormat="1" ht="15" customHeight="1" x14ac:dyDescent="0.25">
      <c r="A601" s="38">
        <v>462119000000000</v>
      </c>
      <c r="B601" s="39" t="s">
        <v>509</v>
      </c>
      <c r="C601" s="40">
        <v>0</v>
      </c>
      <c r="D601" s="40">
        <v>9671.75</v>
      </c>
      <c r="E601" s="41">
        <v>0</v>
      </c>
      <c r="F601" s="40">
        <v>9671.75</v>
      </c>
      <c r="G601" s="40">
        <v>9671.75</v>
      </c>
      <c r="H601" s="17"/>
    </row>
    <row r="602" spans="1:8" customFormat="1" ht="15" customHeight="1" x14ac:dyDescent="0.25">
      <c r="A602" s="38">
        <v>462119000000000</v>
      </c>
      <c r="B602" s="39" t="s">
        <v>529</v>
      </c>
      <c r="C602" s="40">
        <v>5287.12</v>
      </c>
      <c r="D602" s="40">
        <v>0</v>
      </c>
      <c r="E602" s="41">
        <v>0</v>
      </c>
      <c r="F602" s="40">
        <v>0</v>
      </c>
      <c r="G602" s="40">
        <v>5287.12</v>
      </c>
      <c r="H602" s="17"/>
    </row>
    <row r="603" spans="1:8" customFormat="1" ht="15" customHeight="1" x14ac:dyDescent="0.25">
      <c r="A603" s="38">
        <v>463</v>
      </c>
      <c r="B603" s="39" t="s">
        <v>406</v>
      </c>
      <c r="C603" s="40">
        <v>1404740.75</v>
      </c>
      <c r="D603" s="40">
        <v>131088.15</v>
      </c>
      <c r="E603" s="41">
        <v>4904.96</v>
      </c>
      <c r="F603" s="40">
        <v>126183.19</v>
      </c>
      <c r="G603" s="40">
        <v>1530923.94</v>
      </c>
      <c r="H603" s="17"/>
    </row>
    <row r="604" spans="1:8" customFormat="1" ht="15" customHeight="1" x14ac:dyDescent="0.25">
      <c r="A604" s="38">
        <v>4631</v>
      </c>
      <c r="B604" s="39" t="s">
        <v>407</v>
      </c>
      <c r="C604" s="40">
        <v>215989.62</v>
      </c>
      <c r="D604" s="40">
        <v>20157.060000000001</v>
      </c>
      <c r="E604" s="41">
        <v>0</v>
      </c>
      <c r="F604" s="40">
        <v>20157.060000000001</v>
      </c>
      <c r="G604" s="40">
        <v>236146.68</v>
      </c>
      <c r="H604" s="17"/>
    </row>
    <row r="605" spans="1:8" customFormat="1" ht="15" customHeight="1" x14ac:dyDescent="0.25">
      <c r="A605" s="38">
        <v>46311</v>
      </c>
      <c r="B605" s="39" t="s">
        <v>408</v>
      </c>
      <c r="C605" s="40">
        <v>215989.62</v>
      </c>
      <c r="D605" s="40">
        <v>20157.060000000001</v>
      </c>
      <c r="E605" s="41">
        <v>0</v>
      </c>
      <c r="F605" s="40">
        <v>20157.060000000001</v>
      </c>
      <c r="G605" s="40">
        <v>236146.68</v>
      </c>
      <c r="H605" s="17"/>
    </row>
    <row r="606" spans="1:8" customFormat="1" ht="15" customHeight="1" x14ac:dyDescent="0.25">
      <c r="A606" s="38">
        <v>463119</v>
      </c>
      <c r="B606" s="39" t="s">
        <v>407</v>
      </c>
      <c r="C606" s="40">
        <v>215989.62</v>
      </c>
      <c r="D606" s="40">
        <v>20157.060000000001</v>
      </c>
      <c r="E606" s="41">
        <v>0</v>
      </c>
      <c r="F606" s="40">
        <v>20157.060000000001</v>
      </c>
      <c r="G606" s="40">
        <v>236146.68</v>
      </c>
      <c r="H606" s="17"/>
    </row>
    <row r="607" spans="1:8" customFormat="1" ht="15" customHeight="1" x14ac:dyDescent="0.25">
      <c r="A607" s="38">
        <v>46311901</v>
      </c>
      <c r="B607" s="39" t="s">
        <v>407</v>
      </c>
      <c r="C607" s="40">
        <v>215989.62</v>
      </c>
      <c r="D607" s="40">
        <v>20157.060000000001</v>
      </c>
      <c r="E607" s="41">
        <v>0</v>
      </c>
      <c r="F607" s="40">
        <v>20157.060000000001</v>
      </c>
      <c r="G607" s="40">
        <v>236146.68</v>
      </c>
      <c r="H607" s="17"/>
    </row>
    <row r="608" spans="1:8" customFormat="1" ht="15" customHeight="1" x14ac:dyDescent="0.25">
      <c r="A608" s="38">
        <v>463119011</v>
      </c>
      <c r="B608" s="39" t="s">
        <v>409</v>
      </c>
      <c r="C608" s="40">
        <v>215989.62</v>
      </c>
      <c r="D608" s="40">
        <v>20157.060000000001</v>
      </c>
      <c r="E608" s="41">
        <v>0</v>
      </c>
      <c r="F608" s="40">
        <v>20157.060000000001</v>
      </c>
      <c r="G608" s="40">
        <v>236146.68</v>
      </c>
      <c r="H608" s="17"/>
    </row>
    <row r="609" spans="1:8" customFormat="1" ht="15" customHeight="1" x14ac:dyDescent="0.25">
      <c r="A609" s="38">
        <v>463119000000000</v>
      </c>
      <c r="B609" s="39" t="s">
        <v>409</v>
      </c>
      <c r="C609" s="40">
        <v>215989.62</v>
      </c>
      <c r="D609" s="40">
        <v>20157.060000000001</v>
      </c>
      <c r="E609" s="41">
        <v>0</v>
      </c>
      <c r="F609" s="40">
        <v>20157.060000000001</v>
      </c>
      <c r="G609" s="40">
        <v>236146.68</v>
      </c>
      <c r="H609" s="17"/>
    </row>
    <row r="610" spans="1:8" customFormat="1" ht="15" customHeight="1" x14ac:dyDescent="0.25">
      <c r="A610" s="38">
        <v>4633</v>
      </c>
      <c r="B610" s="39" t="s">
        <v>412</v>
      </c>
      <c r="C610" s="40">
        <v>36781.1</v>
      </c>
      <c r="D610" s="40">
        <v>6611.25</v>
      </c>
      <c r="E610" s="41">
        <v>0</v>
      </c>
      <c r="F610" s="40">
        <v>6611.25</v>
      </c>
      <c r="G610" s="40">
        <v>43392.35</v>
      </c>
      <c r="H610" s="17"/>
    </row>
    <row r="611" spans="1:8" customFormat="1" ht="15" customHeight="1" x14ac:dyDescent="0.25">
      <c r="A611" s="38">
        <v>46331</v>
      </c>
      <c r="B611" s="39" t="s">
        <v>413</v>
      </c>
      <c r="C611" s="40">
        <v>36781.1</v>
      </c>
      <c r="D611" s="40">
        <v>6611.25</v>
      </c>
      <c r="E611" s="41">
        <v>0</v>
      </c>
      <c r="F611" s="40">
        <v>6611.25</v>
      </c>
      <c r="G611" s="40">
        <v>43392.35</v>
      </c>
      <c r="H611" s="17"/>
    </row>
    <row r="612" spans="1:8" customFormat="1" ht="15" customHeight="1" x14ac:dyDescent="0.25">
      <c r="A612" s="38">
        <v>463319</v>
      </c>
      <c r="B612" s="39" t="s">
        <v>413</v>
      </c>
      <c r="C612" s="40">
        <v>36781.1</v>
      </c>
      <c r="D612" s="40">
        <v>6611.25</v>
      </c>
      <c r="E612" s="41">
        <v>0</v>
      </c>
      <c r="F612" s="40">
        <v>6611.25</v>
      </c>
      <c r="G612" s="40">
        <v>43392.35</v>
      </c>
      <c r="H612" s="17"/>
    </row>
    <row r="613" spans="1:8" customFormat="1" ht="15" customHeight="1" x14ac:dyDescent="0.25">
      <c r="A613" s="38">
        <v>46331901</v>
      </c>
      <c r="B613" s="39" t="s">
        <v>412</v>
      </c>
      <c r="C613" s="40">
        <v>36781.1</v>
      </c>
      <c r="D613" s="40">
        <v>6611.25</v>
      </c>
      <c r="E613" s="41">
        <v>0</v>
      </c>
      <c r="F613" s="40">
        <v>6611.25</v>
      </c>
      <c r="G613" s="40">
        <v>43392.35</v>
      </c>
      <c r="H613" s="17"/>
    </row>
    <row r="614" spans="1:8" customFormat="1" ht="15" customHeight="1" x14ac:dyDescent="0.25">
      <c r="A614" s="38">
        <v>463319012</v>
      </c>
      <c r="B614" s="39" t="s">
        <v>415</v>
      </c>
      <c r="C614" s="40">
        <v>35811.1</v>
      </c>
      <c r="D614" s="40">
        <v>6401.25</v>
      </c>
      <c r="E614" s="41">
        <v>0</v>
      </c>
      <c r="F614" s="40">
        <v>6401.25</v>
      </c>
      <c r="G614" s="40">
        <v>42212.35</v>
      </c>
      <c r="H614" s="17"/>
    </row>
    <row r="615" spans="1:8" customFormat="1" ht="15" customHeight="1" x14ac:dyDescent="0.25">
      <c r="A615" s="38">
        <v>463319000000000</v>
      </c>
      <c r="B615" s="39" t="s">
        <v>416</v>
      </c>
      <c r="C615" s="40">
        <v>35811.1</v>
      </c>
      <c r="D615" s="40">
        <v>6401.25</v>
      </c>
      <c r="E615" s="41">
        <v>0</v>
      </c>
      <c r="F615" s="40">
        <v>6401.25</v>
      </c>
      <c r="G615" s="40">
        <v>42212.35</v>
      </c>
      <c r="H615" s="17"/>
    </row>
    <row r="616" spans="1:8" customFormat="1" ht="15" customHeight="1" x14ac:dyDescent="0.25">
      <c r="A616" s="38">
        <v>463319013</v>
      </c>
      <c r="B616" s="39" t="s">
        <v>417</v>
      </c>
      <c r="C616" s="40">
        <v>970</v>
      </c>
      <c r="D616" s="40">
        <v>210</v>
      </c>
      <c r="E616" s="41">
        <v>0</v>
      </c>
      <c r="F616" s="40">
        <v>210</v>
      </c>
      <c r="G616" s="40">
        <v>1180</v>
      </c>
      <c r="H616" s="17"/>
    </row>
    <row r="617" spans="1:8" customFormat="1" ht="15" customHeight="1" x14ac:dyDescent="0.25">
      <c r="A617" s="38">
        <v>463319000000000</v>
      </c>
      <c r="B617" s="39" t="s">
        <v>418</v>
      </c>
      <c r="C617" s="40">
        <v>970</v>
      </c>
      <c r="D617" s="40">
        <v>210</v>
      </c>
      <c r="E617" s="41">
        <v>0</v>
      </c>
      <c r="F617" s="40">
        <v>210</v>
      </c>
      <c r="G617" s="40">
        <v>1180</v>
      </c>
      <c r="H617" s="17"/>
    </row>
    <row r="618" spans="1:8" customFormat="1" ht="15" customHeight="1" x14ac:dyDescent="0.25">
      <c r="A618" s="38">
        <v>4637</v>
      </c>
      <c r="B618" s="39" t="s">
        <v>419</v>
      </c>
      <c r="C618" s="40">
        <v>32275.29</v>
      </c>
      <c r="D618" s="40">
        <v>2892.95</v>
      </c>
      <c r="E618" s="41">
        <v>0</v>
      </c>
      <c r="F618" s="40">
        <v>2892.95</v>
      </c>
      <c r="G618" s="40">
        <v>35168.239999999998</v>
      </c>
      <c r="H618" s="17"/>
    </row>
    <row r="619" spans="1:8" customFormat="1" ht="15" customHeight="1" x14ac:dyDescent="0.25">
      <c r="A619" s="38">
        <v>46371</v>
      </c>
      <c r="B619" s="39" t="s">
        <v>420</v>
      </c>
      <c r="C619" s="40">
        <v>32275.29</v>
      </c>
      <c r="D619" s="40">
        <v>2892.95</v>
      </c>
      <c r="E619" s="41">
        <v>0</v>
      </c>
      <c r="F619" s="40">
        <v>2892.95</v>
      </c>
      <c r="G619" s="40">
        <v>35168.239999999998</v>
      </c>
      <c r="H619" s="17"/>
    </row>
    <row r="620" spans="1:8" customFormat="1" ht="15" customHeight="1" x14ac:dyDescent="0.25">
      <c r="A620" s="38">
        <v>463719</v>
      </c>
      <c r="B620" s="39" t="s">
        <v>420</v>
      </c>
      <c r="C620" s="40">
        <v>32275.29</v>
      </c>
      <c r="D620" s="40">
        <v>2892.95</v>
      </c>
      <c r="E620" s="41">
        <v>0</v>
      </c>
      <c r="F620" s="40">
        <v>2892.95</v>
      </c>
      <c r="G620" s="40">
        <v>35168.239999999998</v>
      </c>
      <c r="H620" s="17"/>
    </row>
    <row r="621" spans="1:8" customFormat="1" ht="15" customHeight="1" x14ac:dyDescent="0.25">
      <c r="A621" s="38">
        <v>46371901</v>
      </c>
      <c r="B621" s="39" t="s">
        <v>421</v>
      </c>
      <c r="C621" s="40">
        <v>32275.29</v>
      </c>
      <c r="D621" s="40">
        <v>2892.95</v>
      </c>
      <c r="E621" s="41">
        <v>0</v>
      </c>
      <c r="F621" s="40">
        <v>2892.95</v>
      </c>
      <c r="G621" s="40">
        <v>35168.239999999998</v>
      </c>
      <c r="H621" s="17"/>
    </row>
    <row r="622" spans="1:8" customFormat="1" ht="15" customHeight="1" x14ac:dyDescent="0.25">
      <c r="A622" s="38">
        <v>463719011</v>
      </c>
      <c r="B622" s="39" t="s">
        <v>422</v>
      </c>
      <c r="C622" s="40">
        <v>32275.29</v>
      </c>
      <c r="D622" s="40">
        <v>2892.95</v>
      </c>
      <c r="E622" s="41">
        <v>0</v>
      </c>
      <c r="F622" s="40">
        <v>2892.95</v>
      </c>
      <c r="G622" s="40">
        <v>35168.239999999998</v>
      </c>
      <c r="H622" s="17"/>
    </row>
    <row r="623" spans="1:8" customFormat="1" ht="15" customHeight="1" x14ac:dyDescent="0.25">
      <c r="A623" s="38">
        <v>463719000000000</v>
      </c>
      <c r="B623" s="39" t="s">
        <v>423</v>
      </c>
      <c r="C623" s="40">
        <v>13000.9</v>
      </c>
      <c r="D623" s="40">
        <v>1181.9000000000001</v>
      </c>
      <c r="E623" s="41">
        <v>0</v>
      </c>
      <c r="F623" s="40">
        <v>1181.9000000000001</v>
      </c>
      <c r="G623" s="40">
        <v>14182.8</v>
      </c>
      <c r="H623" s="17"/>
    </row>
    <row r="624" spans="1:8" customFormat="1" ht="15" customHeight="1" x14ac:dyDescent="0.25">
      <c r="A624" s="38">
        <v>463719000000000</v>
      </c>
      <c r="B624" s="39" t="s">
        <v>424</v>
      </c>
      <c r="C624" s="40">
        <v>8761.3799999999992</v>
      </c>
      <c r="D624" s="40">
        <v>796.48</v>
      </c>
      <c r="E624" s="41">
        <v>0</v>
      </c>
      <c r="F624" s="40">
        <v>796.48</v>
      </c>
      <c r="G624" s="40">
        <v>9557.86</v>
      </c>
      <c r="H624" s="17"/>
    </row>
    <row r="625" spans="1:8" customFormat="1" ht="15" customHeight="1" x14ac:dyDescent="0.25">
      <c r="A625" s="38">
        <v>463719000000000</v>
      </c>
      <c r="B625" s="39" t="s">
        <v>425</v>
      </c>
      <c r="C625" s="40">
        <v>5026.75</v>
      </c>
      <c r="D625" s="40">
        <v>415.82</v>
      </c>
      <c r="E625" s="41">
        <v>0</v>
      </c>
      <c r="F625" s="40">
        <v>415.82</v>
      </c>
      <c r="G625" s="40">
        <v>5442.57</v>
      </c>
      <c r="H625" s="17"/>
    </row>
    <row r="626" spans="1:8" customFormat="1" ht="15" customHeight="1" x14ac:dyDescent="0.25">
      <c r="A626" s="38">
        <v>463719000000000</v>
      </c>
      <c r="B626" s="39" t="s">
        <v>426</v>
      </c>
      <c r="C626" s="40">
        <v>5486.26</v>
      </c>
      <c r="D626" s="40">
        <v>498.75</v>
      </c>
      <c r="E626" s="41">
        <v>0</v>
      </c>
      <c r="F626" s="40">
        <v>498.75</v>
      </c>
      <c r="G626" s="40">
        <v>5985.01</v>
      </c>
      <c r="H626" s="17"/>
    </row>
    <row r="627" spans="1:8" customFormat="1" ht="15" customHeight="1" x14ac:dyDescent="0.25">
      <c r="A627" s="38">
        <v>4638</v>
      </c>
      <c r="B627" s="39" t="s">
        <v>427</v>
      </c>
      <c r="C627" s="40">
        <v>356972.9</v>
      </c>
      <c r="D627" s="40">
        <v>32392.2</v>
      </c>
      <c r="E627" s="41">
        <v>0</v>
      </c>
      <c r="F627" s="40">
        <v>32392.2</v>
      </c>
      <c r="G627" s="40">
        <v>389365.1</v>
      </c>
      <c r="H627" s="17"/>
    </row>
    <row r="628" spans="1:8" customFormat="1" ht="15" customHeight="1" x14ac:dyDescent="0.25">
      <c r="A628" s="38">
        <v>46381</v>
      </c>
      <c r="B628" s="39" t="s">
        <v>428</v>
      </c>
      <c r="C628" s="40">
        <v>356972.9</v>
      </c>
      <c r="D628" s="40">
        <v>32392.2</v>
      </c>
      <c r="E628" s="41">
        <v>0</v>
      </c>
      <c r="F628" s="40">
        <v>32392.2</v>
      </c>
      <c r="G628" s="40">
        <v>389365.1</v>
      </c>
      <c r="H628" s="17"/>
    </row>
    <row r="629" spans="1:8" customFormat="1" ht="15" customHeight="1" x14ac:dyDescent="0.25">
      <c r="A629" s="38">
        <v>463819</v>
      </c>
      <c r="B629" s="39" t="s">
        <v>428</v>
      </c>
      <c r="C629" s="40">
        <v>356972.9</v>
      </c>
      <c r="D629" s="40">
        <v>32392.2</v>
      </c>
      <c r="E629" s="41">
        <v>0</v>
      </c>
      <c r="F629" s="40">
        <v>32392.2</v>
      </c>
      <c r="G629" s="40">
        <v>389365.1</v>
      </c>
      <c r="H629" s="17"/>
    </row>
    <row r="630" spans="1:8" customFormat="1" ht="15" customHeight="1" x14ac:dyDescent="0.25">
      <c r="A630" s="38">
        <v>46381901</v>
      </c>
      <c r="B630" s="39" t="s">
        <v>427</v>
      </c>
      <c r="C630" s="40">
        <v>356972.9</v>
      </c>
      <c r="D630" s="40">
        <v>32392.2</v>
      </c>
      <c r="E630" s="41">
        <v>0</v>
      </c>
      <c r="F630" s="40">
        <v>32392.2</v>
      </c>
      <c r="G630" s="40">
        <v>389365.1</v>
      </c>
      <c r="H630" s="17"/>
    </row>
    <row r="631" spans="1:8" customFormat="1" ht="15" customHeight="1" x14ac:dyDescent="0.25">
      <c r="A631" s="38">
        <v>463819011</v>
      </c>
      <c r="B631" s="39" t="s">
        <v>427</v>
      </c>
      <c r="C631" s="40">
        <v>356972.9</v>
      </c>
      <c r="D631" s="40">
        <v>32392.2</v>
      </c>
      <c r="E631" s="41">
        <v>0</v>
      </c>
      <c r="F631" s="40">
        <v>32392.2</v>
      </c>
      <c r="G631" s="40">
        <v>389365.1</v>
      </c>
      <c r="H631" s="17"/>
    </row>
    <row r="632" spans="1:8" customFormat="1" ht="15" customHeight="1" x14ac:dyDescent="0.25">
      <c r="A632" s="38">
        <v>463819000000000</v>
      </c>
      <c r="B632" s="39" t="s">
        <v>429</v>
      </c>
      <c r="C632" s="40">
        <v>148993.15</v>
      </c>
      <c r="D632" s="40">
        <v>13484.95</v>
      </c>
      <c r="E632" s="41">
        <v>0</v>
      </c>
      <c r="F632" s="40">
        <v>13484.95</v>
      </c>
      <c r="G632" s="40">
        <v>162478.1</v>
      </c>
      <c r="H632" s="17"/>
    </row>
    <row r="633" spans="1:8" customFormat="1" ht="15" customHeight="1" x14ac:dyDescent="0.25">
      <c r="A633" s="38">
        <v>463819000000000</v>
      </c>
      <c r="B633" s="39" t="s">
        <v>430</v>
      </c>
      <c r="C633" s="40">
        <v>207979.75</v>
      </c>
      <c r="D633" s="40">
        <v>18907.25</v>
      </c>
      <c r="E633" s="41">
        <v>0</v>
      </c>
      <c r="F633" s="40">
        <v>18907.25</v>
      </c>
      <c r="G633" s="40">
        <v>226887</v>
      </c>
      <c r="H633" s="17"/>
    </row>
    <row r="634" spans="1:8" customFormat="1" ht="15" customHeight="1" x14ac:dyDescent="0.25">
      <c r="A634" s="38">
        <v>4639</v>
      </c>
      <c r="B634" s="39" t="s">
        <v>431</v>
      </c>
      <c r="C634" s="40">
        <v>762721.84</v>
      </c>
      <c r="D634" s="40">
        <v>69034.69</v>
      </c>
      <c r="E634" s="41">
        <v>4904.96</v>
      </c>
      <c r="F634" s="40">
        <v>64129.73</v>
      </c>
      <c r="G634" s="40">
        <v>826851.57</v>
      </c>
      <c r="H634" s="17"/>
    </row>
    <row r="635" spans="1:8" customFormat="1" ht="15" customHeight="1" x14ac:dyDescent="0.25">
      <c r="A635" s="38">
        <v>46391</v>
      </c>
      <c r="B635" s="39" t="s">
        <v>432</v>
      </c>
      <c r="C635" s="40">
        <v>762721.84</v>
      </c>
      <c r="D635" s="40">
        <v>69034.69</v>
      </c>
      <c r="E635" s="41">
        <v>4904.96</v>
      </c>
      <c r="F635" s="40">
        <v>64129.73</v>
      </c>
      <c r="G635" s="40">
        <v>826851.57</v>
      </c>
      <c r="H635" s="17"/>
    </row>
    <row r="636" spans="1:8" customFormat="1" ht="15" customHeight="1" x14ac:dyDescent="0.25">
      <c r="A636" s="38">
        <v>463919</v>
      </c>
      <c r="B636" s="39" t="s">
        <v>432</v>
      </c>
      <c r="C636" s="40">
        <v>762721.84</v>
      </c>
      <c r="D636" s="40">
        <v>69034.69</v>
      </c>
      <c r="E636" s="41">
        <v>4904.96</v>
      </c>
      <c r="F636" s="40">
        <v>64129.73</v>
      </c>
      <c r="G636" s="40">
        <v>826851.57</v>
      </c>
      <c r="H636" s="17"/>
    </row>
    <row r="637" spans="1:8" customFormat="1" ht="15" customHeight="1" x14ac:dyDescent="0.25">
      <c r="A637" s="38">
        <v>46391901</v>
      </c>
      <c r="B637" s="39" t="s">
        <v>431</v>
      </c>
      <c r="C637" s="40">
        <v>762721.84</v>
      </c>
      <c r="D637" s="40">
        <v>69034.69</v>
      </c>
      <c r="E637" s="41">
        <v>4904.96</v>
      </c>
      <c r="F637" s="40">
        <v>64129.73</v>
      </c>
      <c r="G637" s="40">
        <v>826851.57</v>
      </c>
      <c r="H637" s="17"/>
    </row>
    <row r="638" spans="1:8" customFormat="1" ht="15" customHeight="1" x14ac:dyDescent="0.25">
      <c r="A638" s="38">
        <v>463919011</v>
      </c>
      <c r="B638" s="39" t="s">
        <v>433</v>
      </c>
      <c r="C638" s="40">
        <v>5543.31</v>
      </c>
      <c r="D638" s="40">
        <v>810.54</v>
      </c>
      <c r="E638" s="41">
        <v>0</v>
      </c>
      <c r="F638" s="40">
        <v>810.54</v>
      </c>
      <c r="G638" s="40">
        <v>6353.85</v>
      </c>
      <c r="H638" s="17"/>
    </row>
    <row r="639" spans="1:8" customFormat="1" ht="15" customHeight="1" x14ac:dyDescent="0.25">
      <c r="A639" s="38">
        <v>463919000000000</v>
      </c>
      <c r="B639" s="39" t="s">
        <v>434</v>
      </c>
      <c r="C639" s="40">
        <v>5543.31</v>
      </c>
      <c r="D639" s="40">
        <v>810.54</v>
      </c>
      <c r="E639" s="41">
        <v>0</v>
      </c>
      <c r="F639" s="40">
        <v>810.54</v>
      </c>
      <c r="G639" s="40">
        <v>6353.85</v>
      </c>
      <c r="H639" s="17"/>
    </row>
    <row r="640" spans="1:8" customFormat="1" ht="15" customHeight="1" x14ac:dyDescent="0.25">
      <c r="A640" s="38">
        <v>463919012</v>
      </c>
      <c r="B640" s="39" t="s">
        <v>435</v>
      </c>
      <c r="C640" s="40">
        <v>9470.6</v>
      </c>
      <c r="D640" s="40">
        <v>4234.5</v>
      </c>
      <c r="E640" s="41">
        <v>0</v>
      </c>
      <c r="F640" s="40">
        <v>4234.5</v>
      </c>
      <c r="G640" s="40">
        <v>13705.1</v>
      </c>
      <c r="H640" s="17"/>
    </row>
    <row r="641" spans="1:8" customFormat="1" ht="15" customHeight="1" x14ac:dyDescent="0.25">
      <c r="A641" s="38">
        <v>463919000000000</v>
      </c>
      <c r="B641" s="39" t="s">
        <v>436</v>
      </c>
      <c r="C641" s="40">
        <v>9470.6</v>
      </c>
      <c r="D641" s="40">
        <v>4234.5</v>
      </c>
      <c r="E641" s="41">
        <v>0</v>
      </c>
      <c r="F641" s="40">
        <v>4234.5</v>
      </c>
      <c r="G641" s="40">
        <v>13705.1</v>
      </c>
      <c r="H641" s="17"/>
    </row>
    <row r="642" spans="1:8" customFormat="1" ht="15" customHeight="1" x14ac:dyDescent="0.25">
      <c r="A642" s="38">
        <v>463919013</v>
      </c>
      <c r="B642" s="39" t="s">
        <v>437</v>
      </c>
      <c r="C642" s="40">
        <v>168675.21</v>
      </c>
      <c r="D642" s="40">
        <v>18414.09</v>
      </c>
      <c r="E642" s="41">
        <v>4778.96</v>
      </c>
      <c r="F642" s="40">
        <v>13635.13</v>
      </c>
      <c r="G642" s="40">
        <v>182310.34</v>
      </c>
      <c r="H642" s="17"/>
    </row>
    <row r="643" spans="1:8" customFormat="1" ht="15" customHeight="1" x14ac:dyDescent="0.25">
      <c r="A643" s="38">
        <v>463919000000000</v>
      </c>
      <c r="B643" s="39" t="s">
        <v>438</v>
      </c>
      <c r="C643" s="40">
        <v>165756.9</v>
      </c>
      <c r="D643" s="40">
        <v>18414.09</v>
      </c>
      <c r="E643" s="41">
        <v>4778.96</v>
      </c>
      <c r="F643" s="40">
        <v>13635.13</v>
      </c>
      <c r="G643" s="40">
        <v>179392.03</v>
      </c>
      <c r="H643" s="17"/>
    </row>
    <row r="644" spans="1:8" customFormat="1" ht="15" customHeight="1" x14ac:dyDescent="0.25">
      <c r="A644" s="38">
        <v>463919000000000</v>
      </c>
      <c r="B644" s="39" t="s">
        <v>439</v>
      </c>
      <c r="C644" s="40">
        <v>2918.31</v>
      </c>
      <c r="D644" s="40">
        <v>0</v>
      </c>
      <c r="E644" s="41">
        <v>0</v>
      </c>
      <c r="F644" s="40">
        <v>0</v>
      </c>
      <c r="G644" s="40">
        <v>2918.31</v>
      </c>
      <c r="H644" s="17"/>
    </row>
    <row r="645" spans="1:8" customFormat="1" ht="15" customHeight="1" x14ac:dyDescent="0.25">
      <c r="A645" s="38">
        <v>463919014</v>
      </c>
      <c r="B645" s="39" t="s">
        <v>440</v>
      </c>
      <c r="C645" s="40">
        <v>196133.84</v>
      </c>
      <c r="D645" s="40">
        <v>15275.85</v>
      </c>
      <c r="E645" s="41">
        <v>0</v>
      </c>
      <c r="F645" s="40">
        <v>15275.85</v>
      </c>
      <c r="G645" s="40">
        <v>211409.69</v>
      </c>
      <c r="H645" s="17"/>
    </row>
    <row r="646" spans="1:8" customFormat="1" ht="15" customHeight="1" x14ac:dyDescent="0.25">
      <c r="A646" s="38">
        <v>463919000000000</v>
      </c>
      <c r="B646" s="39" t="s">
        <v>441</v>
      </c>
      <c r="C646" s="40">
        <v>9228</v>
      </c>
      <c r="D646" s="40">
        <v>0</v>
      </c>
      <c r="E646" s="41">
        <v>0</v>
      </c>
      <c r="F646" s="40">
        <v>0</v>
      </c>
      <c r="G646" s="40">
        <v>9228</v>
      </c>
      <c r="H646" s="17"/>
    </row>
    <row r="647" spans="1:8" customFormat="1" ht="15" customHeight="1" x14ac:dyDescent="0.25">
      <c r="A647" s="38">
        <v>463919000000000</v>
      </c>
      <c r="B647" s="39" t="s">
        <v>442</v>
      </c>
      <c r="C647" s="40">
        <v>95926.41</v>
      </c>
      <c r="D647" s="40">
        <v>7341.18</v>
      </c>
      <c r="E647" s="41">
        <v>0</v>
      </c>
      <c r="F647" s="40">
        <v>7341.18</v>
      </c>
      <c r="G647" s="40">
        <v>103267.59</v>
      </c>
      <c r="H647" s="17"/>
    </row>
    <row r="648" spans="1:8" customFormat="1" ht="15" customHeight="1" x14ac:dyDescent="0.25">
      <c r="A648" s="38">
        <v>463919000000000</v>
      </c>
      <c r="B648" s="39" t="s">
        <v>443</v>
      </c>
      <c r="C648" s="40">
        <v>62200.49</v>
      </c>
      <c r="D648" s="40">
        <v>5654.59</v>
      </c>
      <c r="E648" s="41">
        <v>0</v>
      </c>
      <c r="F648" s="40">
        <v>5654.59</v>
      </c>
      <c r="G648" s="40">
        <v>67855.08</v>
      </c>
      <c r="H648" s="17"/>
    </row>
    <row r="649" spans="1:8" customFormat="1" ht="15" customHeight="1" x14ac:dyDescent="0.25">
      <c r="A649" s="38">
        <v>463919000000000</v>
      </c>
      <c r="B649" s="39" t="s">
        <v>444</v>
      </c>
      <c r="C649" s="40">
        <v>28778.94</v>
      </c>
      <c r="D649" s="40">
        <v>2280.08</v>
      </c>
      <c r="E649" s="41">
        <v>0</v>
      </c>
      <c r="F649" s="40">
        <v>2280.08</v>
      </c>
      <c r="G649" s="40">
        <v>31059.02</v>
      </c>
      <c r="H649" s="17"/>
    </row>
    <row r="650" spans="1:8" customFormat="1" ht="15" customHeight="1" x14ac:dyDescent="0.25">
      <c r="A650" s="38">
        <v>463919019</v>
      </c>
      <c r="B650" s="39" t="s">
        <v>431</v>
      </c>
      <c r="C650" s="40">
        <v>382898.88</v>
      </c>
      <c r="D650" s="40">
        <v>30299.71</v>
      </c>
      <c r="E650" s="41">
        <v>126</v>
      </c>
      <c r="F650" s="40">
        <v>30173.71</v>
      </c>
      <c r="G650" s="40">
        <v>413072.59</v>
      </c>
      <c r="H650" s="17"/>
    </row>
    <row r="651" spans="1:8" customFormat="1" ht="15" customHeight="1" x14ac:dyDescent="0.25">
      <c r="A651" s="38">
        <v>463919000000000</v>
      </c>
      <c r="B651" s="39" t="s">
        <v>445</v>
      </c>
      <c r="C651" s="40">
        <v>371091.54</v>
      </c>
      <c r="D651" s="40">
        <v>29466.71</v>
      </c>
      <c r="E651" s="41">
        <v>0</v>
      </c>
      <c r="F651" s="40">
        <v>29466.71</v>
      </c>
      <c r="G651" s="40">
        <v>400558.25</v>
      </c>
      <c r="H651" s="17"/>
    </row>
    <row r="652" spans="1:8" customFormat="1" ht="15" customHeight="1" x14ac:dyDescent="0.25">
      <c r="A652" s="38">
        <v>463919000000000</v>
      </c>
      <c r="B652" s="39" t="s">
        <v>510</v>
      </c>
      <c r="C652" s="40">
        <v>2015</v>
      </c>
      <c r="D652" s="40">
        <v>455</v>
      </c>
      <c r="E652" s="41">
        <v>0</v>
      </c>
      <c r="F652" s="40">
        <v>455</v>
      </c>
      <c r="G652" s="40">
        <v>2470</v>
      </c>
      <c r="H652" s="17"/>
    </row>
    <row r="653" spans="1:8" customFormat="1" ht="15" customHeight="1" x14ac:dyDescent="0.25">
      <c r="A653" s="38">
        <v>463919000000000</v>
      </c>
      <c r="B653" s="39" t="s">
        <v>446</v>
      </c>
      <c r="C653" s="40">
        <v>9792.34</v>
      </c>
      <c r="D653" s="40">
        <v>378</v>
      </c>
      <c r="E653" s="41">
        <v>126</v>
      </c>
      <c r="F653" s="40">
        <v>252</v>
      </c>
      <c r="G653" s="40">
        <v>10044.34</v>
      </c>
      <c r="H653" s="17"/>
    </row>
    <row r="654" spans="1:8" customFormat="1" ht="15" customHeight="1" x14ac:dyDescent="0.25">
      <c r="A654" s="38">
        <v>464</v>
      </c>
      <c r="B654" s="39" t="s">
        <v>447</v>
      </c>
      <c r="C654" s="40">
        <v>234374.28</v>
      </c>
      <c r="D654" s="40">
        <v>131171.92000000001</v>
      </c>
      <c r="E654" s="41">
        <v>133570.65</v>
      </c>
      <c r="F654" s="40">
        <v>-2398.73</v>
      </c>
      <c r="G654" s="40">
        <v>231975.55</v>
      </c>
      <c r="H654" s="17"/>
    </row>
    <row r="655" spans="1:8" customFormat="1" ht="15" customHeight="1" x14ac:dyDescent="0.25">
      <c r="A655" s="38">
        <v>4641</v>
      </c>
      <c r="B655" s="39" t="s">
        <v>448</v>
      </c>
      <c r="C655" s="40">
        <v>234374.28</v>
      </c>
      <c r="D655" s="40">
        <v>131171.92000000001</v>
      </c>
      <c r="E655" s="41">
        <v>133570.65</v>
      </c>
      <c r="F655" s="40">
        <v>-2398.73</v>
      </c>
      <c r="G655" s="40">
        <v>231975.55</v>
      </c>
      <c r="H655" s="17"/>
    </row>
    <row r="656" spans="1:8" customFormat="1" ht="15" customHeight="1" x14ac:dyDescent="0.25">
      <c r="A656" s="38">
        <v>46411</v>
      </c>
      <c r="B656" s="39" t="s">
        <v>449</v>
      </c>
      <c r="C656" s="40">
        <v>234374.28</v>
      </c>
      <c r="D656" s="40">
        <v>131171.92000000001</v>
      </c>
      <c r="E656" s="41">
        <v>133570.65</v>
      </c>
      <c r="F656" s="40">
        <v>-2398.73</v>
      </c>
      <c r="G656" s="40">
        <v>231975.55</v>
      </c>
      <c r="H656" s="17"/>
    </row>
    <row r="657" spans="1:8" customFormat="1" ht="15" customHeight="1" x14ac:dyDescent="0.25">
      <c r="A657" s="38">
        <v>464119</v>
      </c>
      <c r="B657" s="39" t="s">
        <v>449</v>
      </c>
      <c r="C657" s="40">
        <v>234374.28</v>
      </c>
      <c r="D657" s="40">
        <v>131171.92000000001</v>
      </c>
      <c r="E657" s="41">
        <v>133570.65</v>
      </c>
      <c r="F657" s="40">
        <v>-2398.73</v>
      </c>
      <c r="G657" s="40">
        <v>231975.55</v>
      </c>
      <c r="H657" s="17"/>
    </row>
    <row r="658" spans="1:8" customFormat="1" ht="15" customHeight="1" x14ac:dyDescent="0.25">
      <c r="A658" s="38">
        <v>46411901</v>
      </c>
      <c r="B658" s="39" t="s">
        <v>448</v>
      </c>
      <c r="C658" s="40">
        <v>234374.28</v>
      </c>
      <c r="D658" s="40">
        <v>131171.92000000001</v>
      </c>
      <c r="E658" s="41">
        <v>133570.65</v>
      </c>
      <c r="F658" s="40">
        <v>-2398.73</v>
      </c>
      <c r="G658" s="40">
        <v>231975.55</v>
      </c>
      <c r="H658" s="17"/>
    </row>
    <row r="659" spans="1:8" customFormat="1" ht="15" customHeight="1" x14ac:dyDescent="0.25">
      <c r="A659" s="38">
        <v>464119011</v>
      </c>
      <c r="B659" s="39" t="s">
        <v>448</v>
      </c>
      <c r="C659" s="40">
        <v>171552.02</v>
      </c>
      <c r="D659" s="40">
        <v>58421.919999999998</v>
      </c>
      <c r="E659" s="41">
        <v>105720.65</v>
      </c>
      <c r="F659" s="40">
        <v>-47298.73</v>
      </c>
      <c r="G659" s="40">
        <v>124253.29</v>
      </c>
      <c r="H659" s="17"/>
    </row>
    <row r="660" spans="1:8" customFormat="1" ht="15" customHeight="1" x14ac:dyDescent="0.25">
      <c r="A660" s="38">
        <v>464119000000000</v>
      </c>
      <c r="B660" s="39" t="s">
        <v>530</v>
      </c>
      <c r="C660" s="40">
        <v>100000</v>
      </c>
      <c r="D660" s="40">
        <v>0</v>
      </c>
      <c r="E660" s="41">
        <v>100000</v>
      </c>
      <c r="F660" s="40">
        <v>-100000</v>
      </c>
      <c r="G660" s="40">
        <v>0</v>
      </c>
      <c r="H660" s="17"/>
    </row>
    <row r="661" spans="1:8" customFormat="1" ht="15" customHeight="1" x14ac:dyDescent="0.25">
      <c r="A661" s="38">
        <v>464119000000000</v>
      </c>
      <c r="B661" s="39" t="s">
        <v>531</v>
      </c>
      <c r="C661" s="40">
        <v>1100</v>
      </c>
      <c r="D661" s="40">
        <v>0</v>
      </c>
      <c r="E661" s="41">
        <v>0</v>
      </c>
      <c r="F661" s="40">
        <v>0</v>
      </c>
      <c r="G661" s="40">
        <v>1100</v>
      </c>
      <c r="H661" s="17"/>
    </row>
    <row r="662" spans="1:8" customFormat="1" ht="15" customHeight="1" x14ac:dyDescent="0.25">
      <c r="A662" s="38">
        <v>464119000000000</v>
      </c>
      <c r="B662" s="39" t="s">
        <v>450</v>
      </c>
      <c r="C662" s="40">
        <v>7606.99</v>
      </c>
      <c r="D662" s="40">
        <v>0</v>
      </c>
      <c r="E662" s="41">
        <v>0</v>
      </c>
      <c r="F662" s="40">
        <v>0</v>
      </c>
      <c r="G662" s="40">
        <v>7606.99</v>
      </c>
      <c r="H662" s="17"/>
    </row>
    <row r="663" spans="1:8" customFormat="1" ht="15" customHeight="1" x14ac:dyDescent="0.25">
      <c r="A663" s="38">
        <v>464119000000000</v>
      </c>
      <c r="B663" s="39" t="s">
        <v>499</v>
      </c>
      <c r="C663" s="40">
        <v>39001.040000000001</v>
      </c>
      <c r="D663" s="40">
        <v>46937.919999999998</v>
      </c>
      <c r="E663" s="41">
        <v>5720.65</v>
      </c>
      <c r="F663" s="40">
        <v>41217.269999999997</v>
      </c>
      <c r="G663" s="40">
        <v>80218.31</v>
      </c>
      <c r="H663" s="17"/>
    </row>
    <row r="664" spans="1:8" customFormat="1" ht="15" customHeight="1" x14ac:dyDescent="0.25">
      <c r="A664" s="38">
        <v>464119000000000</v>
      </c>
      <c r="B664" s="39" t="s">
        <v>532</v>
      </c>
      <c r="C664" s="40">
        <v>677</v>
      </c>
      <c r="D664" s="40">
        <v>0</v>
      </c>
      <c r="E664" s="41">
        <v>0</v>
      </c>
      <c r="F664" s="40">
        <v>0</v>
      </c>
      <c r="G664" s="40">
        <v>677</v>
      </c>
      <c r="H664" s="17"/>
    </row>
    <row r="665" spans="1:8" customFormat="1" ht="15" customHeight="1" x14ac:dyDescent="0.25">
      <c r="A665" s="38">
        <v>464119000000000</v>
      </c>
      <c r="B665" s="39" t="s">
        <v>451</v>
      </c>
      <c r="C665" s="40">
        <v>0</v>
      </c>
      <c r="D665" s="40">
        <v>10680</v>
      </c>
      <c r="E665" s="41">
        <v>0</v>
      </c>
      <c r="F665" s="40">
        <v>10680</v>
      </c>
      <c r="G665" s="40">
        <v>10680</v>
      </c>
      <c r="H665" s="17"/>
    </row>
    <row r="666" spans="1:8" customFormat="1" ht="15" customHeight="1" x14ac:dyDescent="0.25">
      <c r="A666" s="38">
        <v>464119000000000</v>
      </c>
      <c r="B666" s="39" t="s">
        <v>452</v>
      </c>
      <c r="C666" s="40">
        <v>23166.99</v>
      </c>
      <c r="D666" s="40">
        <v>804</v>
      </c>
      <c r="E666" s="41">
        <v>0</v>
      </c>
      <c r="F666" s="40">
        <v>804</v>
      </c>
      <c r="G666" s="40">
        <v>23970.99</v>
      </c>
      <c r="H666" s="17"/>
    </row>
    <row r="667" spans="1:8" customFormat="1" ht="15" customHeight="1" x14ac:dyDescent="0.25">
      <c r="A667" s="38">
        <v>464119012</v>
      </c>
      <c r="B667" s="39" t="s">
        <v>533</v>
      </c>
      <c r="C667" s="40">
        <v>8819.2000000000007</v>
      </c>
      <c r="D667" s="40">
        <v>72750</v>
      </c>
      <c r="E667" s="41">
        <v>0</v>
      </c>
      <c r="F667" s="40">
        <v>72750</v>
      </c>
      <c r="G667" s="40">
        <v>81569.2</v>
      </c>
      <c r="H667" s="17"/>
    </row>
    <row r="668" spans="1:8" customFormat="1" ht="15" customHeight="1" x14ac:dyDescent="0.25">
      <c r="A668" s="38">
        <v>464119000000000</v>
      </c>
      <c r="B668" s="39" t="s">
        <v>533</v>
      </c>
      <c r="C668" s="40">
        <v>8819.2000000000007</v>
      </c>
      <c r="D668" s="40">
        <v>72750</v>
      </c>
      <c r="E668" s="41">
        <v>0</v>
      </c>
      <c r="F668" s="40">
        <v>72750</v>
      </c>
      <c r="G668" s="40">
        <v>81569.2</v>
      </c>
      <c r="H668" s="17"/>
    </row>
    <row r="669" spans="1:8" customFormat="1" ht="15" customHeight="1" x14ac:dyDescent="0.25">
      <c r="A669" s="38">
        <v>464119019</v>
      </c>
      <c r="B669" s="39" t="s">
        <v>315</v>
      </c>
      <c r="C669" s="40">
        <v>54003.06</v>
      </c>
      <c r="D669" s="40">
        <v>0</v>
      </c>
      <c r="E669" s="41">
        <v>27850</v>
      </c>
      <c r="F669" s="40">
        <v>-27850</v>
      </c>
      <c r="G669" s="40">
        <v>26153.06</v>
      </c>
      <c r="H669" s="17"/>
    </row>
    <row r="670" spans="1:8" customFormat="1" ht="15" customHeight="1" x14ac:dyDescent="0.25">
      <c r="A670" s="38">
        <v>464119000000000</v>
      </c>
      <c r="B670" s="39" t="s">
        <v>534</v>
      </c>
      <c r="C670" s="40">
        <v>54003.06</v>
      </c>
      <c r="D670" s="40">
        <v>0</v>
      </c>
      <c r="E670" s="41">
        <v>27850</v>
      </c>
      <c r="F670" s="40">
        <v>-27850</v>
      </c>
      <c r="G670" s="40">
        <v>26153.06</v>
      </c>
      <c r="H670" s="17"/>
    </row>
    <row r="671" spans="1:8" customFormat="1" ht="15" customHeight="1" x14ac:dyDescent="0.25">
      <c r="A671" s="38">
        <v>465</v>
      </c>
      <c r="B671" s="39" t="s">
        <v>454</v>
      </c>
      <c r="C671" s="40">
        <v>1566516.06</v>
      </c>
      <c r="D671" s="40">
        <v>595678.71</v>
      </c>
      <c r="E671" s="41">
        <v>568266.22</v>
      </c>
      <c r="F671" s="40">
        <v>27412.49</v>
      </c>
      <c r="G671" s="40">
        <v>1593928.55</v>
      </c>
      <c r="H671" s="17"/>
    </row>
    <row r="672" spans="1:8" customFormat="1" ht="15" customHeight="1" x14ac:dyDescent="0.25">
      <c r="A672" s="38">
        <v>4653</v>
      </c>
      <c r="B672" s="39" t="s">
        <v>455</v>
      </c>
      <c r="C672" s="40">
        <v>1220893.47</v>
      </c>
      <c r="D672" s="40">
        <v>444798.59</v>
      </c>
      <c r="E672" s="41">
        <v>324614.15999999997</v>
      </c>
      <c r="F672" s="40">
        <v>120184.43</v>
      </c>
      <c r="G672" s="40">
        <v>1341077.8999999999</v>
      </c>
      <c r="H672" s="17"/>
    </row>
    <row r="673" spans="1:8" customFormat="1" ht="15" customHeight="1" x14ac:dyDescent="0.25">
      <c r="A673" s="38">
        <v>46531</v>
      </c>
      <c r="B673" s="39" t="s">
        <v>456</v>
      </c>
      <c r="C673" s="40">
        <v>1220893.47</v>
      </c>
      <c r="D673" s="40">
        <v>444798.59</v>
      </c>
      <c r="E673" s="41">
        <v>324614.15999999997</v>
      </c>
      <c r="F673" s="40">
        <v>120184.43</v>
      </c>
      <c r="G673" s="40">
        <v>1341077.8999999999</v>
      </c>
      <c r="H673" s="17"/>
    </row>
    <row r="674" spans="1:8" customFormat="1" ht="15" customHeight="1" x14ac:dyDescent="0.25">
      <c r="A674" s="38">
        <v>465319</v>
      </c>
      <c r="B674" s="39" t="s">
        <v>456</v>
      </c>
      <c r="C674" s="40">
        <v>1220893.47</v>
      </c>
      <c r="D674" s="40">
        <v>444798.59</v>
      </c>
      <c r="E674" s="41">
        <v>324614.15999999997</v>
      </c>
      <c r="F674" s="40">
        <v>120184.43</v>
      </c>
      <c r="G674" s="40">
        <v>1341077.8999999999</v>
      </c>
      <c r="H674" s="17"/>
    </row>
    <row r="675" spans="1:8" customFormat="1" ht="15" customHeight="1" x14ac:dyDescent="0.25">
      <c r="A675" s="38">
        <v>46531901</v>
      </c>
      <c r="B675" s="39" t="s">
        <v>455</v>
      </c>
      <c r="C675" s="40">
        <v>1220893.47</v>
      </c>
      <c r="D675" s="40">
        <v>444798.59</v>
      </c>
      <c r="E675" s="41">
        <v>324614.15999999997</v>
      </c>
      <c r="F675" s="40">
        <v>120184.43</v>
      </c>
      <c r="G675" s="40">
        <v>1341077.8999999999</v>
      </c>
      <c r="H675" s="17"/>
    </row>
    <row r="676" spans="1:8" customFormat="1" ht="15" customHeight="1" x14ac:dyDescent="0.25">
      <c r="A676" s="38">
        <v>465319011</v>
      </c>
      <c r="B676" s="39" t="s">
        <v>455</v>
      </c>
      <c r="C676" s="40">
        <v>1220893.47</v>
      </c>
      <c r="D676" s="40">
        <v>444798.59</v>
      </c>
      <c r="E676" s="41">
        <v>324614.15999999997</v>
      </c>
      <c r="F676" s="40">
        <v>120184.43</v>
      </c>
      <c r="G676" s="40">
        <v>1341077.8999999999</v>
      </c>
      <c r="H676" s="17"/>
    </row>
    <row r="677" spans="1:8" customFormat="1" ht="15" customHeight="1" x14ac:dyDescent="0.25">
      <c r="A677" s="38">
        <v>465319000000000</v>
      </c>
      <c r="B677" s="39" t="s">
        <v>455</v>
      </c>
      <c r="C677" s="40">
        <v>1220893.47</v>
      </c>
      <c r="D677" s="40">
        <v>444798.59</v>
      </c>
      <c r="E677" s="41">
        <v>324614.15999999997</v>
      </c>
      <c r="F677" s="40">
        <v>120184.43</v>
      </c>
      <c r="G677" s="40">
        <v>1341077.8999999999</v>
      </c>
      <c r="H677" s="17"/>
    </row>
    <row r="678" spans="1:8" customFormat="1" ht="15" customHeight="1" x14ac:dyDescent="0.25">
      <c r="A678" s="38">
        <v>4658</v>
      </c>
      <c r="B678" s="39" t="s">
        <v>457</v>
      </c>
      <c r="C678" s="40">
        <v>345622.59</v>
      </c>
      <c r="D678" s="40">
        <v>150880.12</v>
      </c>
      <c r="E678" s="41">
        <v>243652.06</v>
      </c>
      <c r="F678" s="40">
        <v>-92771.94</v>
      </c>
      <c r="G678" s="40">
        <v>252850.65</v>
      </c>
      <c r="H678" s="17"/>
    </row>
    <row r="679" spans="1:8" customFormat="1" ht="15" customHeight="1" x14ac:dyDescent="0.25">
      <c r="A679" s="38">
        <v>46581</v>
      </c>
      <c r="B679" s="39" t="s">
        <v>458</v>
      </c>
      <c r="C679" s="40">
        <v>345622.59</v>
      </c>
      <c r="D679" s="40">
        <v>150880.12</v>
      </c>
      <c r="E679" s="41">
        <v>243652.06</v>
      </c>
      <c r="F679" s="40">
        <v>-92771.94</v>
      </c>
      <c r="G679" s="40">
        <v>252850.65</v>
      </c>
      <c r="H679" s="17"/>
    </row>
    <row r="680" spans="1:8" customFormat="1" ht="15" customHeight="1" x14ac:dyDescent="0.25">
      <c r="A680" s="38">
        <v>465819</v>
      </c>
      <c r="B680" s="39" t="s">
        <v>458</v>
      </c>
      <c r="C680" s="40">
        <v>345622.59</v>
      </c>
      <c r="D680" s="40">
        <v>150880.12</v>
      </c>
      <c r="E680" s="41">
        <v>243652.06</v>
      </c>
      <c r="F680" s="40">
        <v>-92771.94</v>
      </c>
      <c r="G680" s="40">
        <v>252850.65</v>
      </c>
      <c r="H680" s="17"/>
    </row>
    <row r="681" spans="1:8" customFormat="1" ht="15" customHeight="1" x14ac:dyDescent="0.25">
      <c r="A681" s="38">
        <v>46581901</v>
      </c>
      <c r="B681" s="39" t="s">
        <v>457</v>
      </c>
      <c r="C681" s="40">
        <v>345622.59</v>
      </c>
      <c r="D681" s="40">
        <v>150880.12</v>
      </c>
      <c r="E681" s="41">
        <v>243652.06</v>
      </c>
      <c r="F681" s="40">
        <v>-92771.94</v>
      </c>
      <c r="G681" s="40">
        <v>252850.65</v>
      </c>
      <c r="H681" s="17"/>
    </row>
    <row r="682" spans="1:8" customFormat="1" ht="15" customHeight="1" x14ac:dyDescent="0.25">
      <c r="A682" s="38">
        <v>465819019</v>
      </c>
      <c r="B682" s="39" t="s">
        <v>457</v>
      </c>
      <c r="C682" s="40">
        <v>345622.59</v>
      </c>
      <c r="D682" s="40">
        <v>150880.12</v>
      </c>
      <c r="E682" s="41">
        <v>243652.06</v>
      </c>
      <c r="F682" s="40">
        <v>-92771.94</v>
      </c>
      <c r="G682" s="40">
        <v>252850.65</v>
      </c>
      <c r="H682" s="17"/>
    </row>
    <row r="683" spans="1:8" customFormat="1" ht="15" customHeight="1" x14ac:dyDescent="0.25">
      <c r="A683" s="38">
        <v>465819000000000</v>
      </c>
      <c r="B683" s="39" t="s">
        <v>459</v>
      </c>
      <c r="C683" s="40">
        <v>345622.59</v>
      </c>
      <c r="D683" s="40">
        <v>150880.12</v>
      </c>
      <c r="E683" s="41">
        <v>243652.06</v>
      </c>
      <c r="F683" s="40">
        <v>-92771.94</v>
      </c>
      <c r="G683" s="40">
        <v>252850.65</v>
      </c>
      <c r="H683" s="17"/>
    </row>
    <row r="684" spans="1:8" customFormat="1" ht="15" customHeight="1" x14ac:dyDescent="0.25">
      <c r="A684" s="38">
        <v>468</v>
      </c>
      <c r="B684" s="39" t="s">
        <v>460</v>
      </c>
      <c r="C684" s="40">
        <v>14917960.199999999</v>
      </c>
      <c r="D684" s="40">
        <v>1760096.36</v>
      </c>
      <c r="E684" s="41">
        <v>3744.74</v>
      </c>
      <c r="F684" s="40">
        <v>1756351.62</v>
      </c>
      <c r="G684" s="40">
        <v>16674311.82</v>
      </c>
      <c r="H684" s="17"/>
    </row>
    <row r="685" spans="1:8" customFormat="1" ht="15" customHeight="1" x14ac:dyDescent="0.25">
      <c r="A685" s="38">
        <v>4681</v>
      </c>
      <c r="B685" s="39" t="s">
        <v>460</v>
      </c>
      <c r="C685" s="40">
        <v>14917960.199999999</v>
      </c>
      <c r="D685" s="40">
        <v>1760096.36</v>
      </c>
      <c r="E685" s="41">
        <v>3744.74</v>
      </c>
      <c r="F685" s="40">
        <v>1756351.62</v>
      </c>
      <c r="G685" s="40">
        <v>16674311.82</v>
      </c>
      <c r="H685" s="17"/>
    </row>
    <row r="686" spans="1:8" customFormat="1" ht="15" customHeight="1" x14ac:dyDescent="0.25">
      <c r="A686" s="38">
        <v>46811</v>
      </c>
      <c r="B686" s="39" t="s">
        <v>461</v>
      </c>
      <c r="C686" s="40">
        <v>14917960.199999999</v>
      </c>
      <c r="D686" s="40">
        <v>1760096.36</v>
      </c>
      <c r="E686" s="41">
        <v>3744.74</v>
      </c>
      <c r="F686" s="40">
        <v>1756351.62</v>
      </c>
      <c r="G686" s="40">
        <v>16674311.82</v>
      </c>
      <c r="H686" s="17"/>
    </row>
    <row r="687" spans="1:8" customFormat="1" ht="15" customHeight="1" x14ac:dyDescent="0.25">
      <c r="A687" s="38">
        <v>468119</v>
      </c>
      <c r="B687" s="39" t="s">
        <v>461</v>
      </c>
      <c r="C687" s="40">
        <v>14917960.199999999</v>
      </c>
      <c r="D687" s="40">
        <v>1760096.36</v>
      </c>
      <c r="E687" s="41">
        <v>3744.74</v>
      </c>
      <c r="F687" s="40">
        <v>1756351.62</v>
      </c>
      <c r="G687" s="40">
        <v>16674311.82</v>
      </c>
      <c r="H687" s="17"/>
    </row>
    <row r="688" spans="1:8" customFormat="1" ht="15" customHeight="1" x14ac:dyDescent="0.25">
      <c r="A688" s="38">
        <v>46811901</v>
      </c>
      <c r="B688" s="39" t="s">
        <v>462</v>
      </c>
      <c r="C688" s="40">
        <v>14917960.199999999</v>
      </c>
      <c r="D688" s="40">
        <v>1760096.36</v>
      </c>
      <c r="E688" s="41">
        <v>3744.74</v>
      </c>
      <c r="F688" s="40">
        <v>1756351.62</v>
      </c>
      <c r="G688" s="40">
        <v>16674311.82</v>
      </c>
      <c r="H688" s="17"/>
    </row>
    <row r="689" spans="1:8" customFormat="1" ht="15" customHeight="1" x14ac:dyDescent="0.25">
      <c r="A689" s="38">
        <v>468119011</v>
      </c>
      <c r="B689" s="39" t="s">
        <v>463</v>
      </c>
      <c r="C689" s="40">
        <v>15883.23</v>
      </c>
      <c r="D689" s="40">
        <v>1443.93</v>
      </c>
      <c r="E689" s="41">
        <v>0</v>
      </c>
      <c r="F689" s="40">
        <v>1443.93</v>
      </c>
      <c r="G689" s="40">
        <v>17327.16</v>
      </c>
      <c r="H689" s="17"/>
    </row>
    <row r="690" spans="1:8" customFormat="1" ht="15" customHeight="1" x14ac:dyDescent="0.25">
      <c r="A690" s="38">
        <v>468119000000000</v>
      </c>
      <c r="B690" s="39" t="s">
        <v>463</v>
      </c>
      <c r="C690" s="40">
        <v>15883.23</v>
      </c>
      <c r="D690" s="40">
        <v>1443.93</v>
      </c>
      <c r="E690" s="41">
        <v>0</v>
      </c>
      <c r="F690" s="40">
        <v>1443.93</v>
      </c>
      <c r="G690" s="40">
        <v>17327.16</v>
      </c>
      <c r="H690" s="17"/>
    </row>
    <row r="691" spans="1:8" customFormat="1" ht="15" customHeight="1" x14ac:dyDescent="0.25">
      <c r="A691" s="38">
        <v>468119012</v>
      </c>
      <c r="B691" s="39" t="s">
        <v>464</v>
      </c>
      <c r="C691" s="40">
        <v>245223.97</v>
      </c>
      <c r="D691" s="40">
        <v>22169.95</v>
      </c>
      <c r="E691" s="41">
        <v>2562.56</v>
      </c>
      <c r="F691" s="40">
        <v>19607.39</v>
      </c>
      <c r="G691" s="40">
        <v>264831.35999999999</v>
      </c>
      <c r="H691" s="17"/>
    </row>
    <row r="692" spans="1:8" customFormat="1" ht="15" customHeight="1" x14ac:dyDescent="0.25">
      <c r="A692" s="38">
        <v>468119000000000</v>
      </c>
      <c r="B692" s="39" t="s">
        <v>500</v>
      </c>
      <c r="C692" s="40">
        <v>74409.149999999994</v>
      </c>
      <c r="D692" s="40">
        <v>3436.15</v>
      </c>
      <c r="E692" s="41">
        <v>1783.21</v>
      </c>
      <c r="F692" s="40">
        <v>1652.94</v>
      </c>
      <c r="G692" s="40">
        <v>76062.09</v>
      </c>
      <c r="H692" s="17"/>
    </row>
    <row r="693" spans="1:8" customFormat="1" ht="15" customHeight="1" x14ac:dyDescent="0.25">
      <c r="A693" s="38">
        <v>468119000000000</v>
      </c>
      <c r="B693" s="39" t="s">
        <v>465</v>
      </c>
      <c r="C693" s="40">
        <v>170814.82</v>
      </c>
      <c r="D693" s="40">
        <v>18733.8</v>
      </c>
      <c r="E693" s="41">
        <v>779.35</v>
      </c>
      <c r="F693" s="40">
        <v>17954.45</v>
      </c>
      <c r="G693" s="40">
        <v>188769.27</v>
      </c>
      <c r="H693" s="17"/>
    </row>
    <row r="694" spans="1:8" customFormat="1" ht="15" customHeight="1" x14ac:dyDescent="0.25">
      <c r="A694" s="38">
        <v>468119013</v>
      </c>
      <c r="B694" s="39" t="s">
        <v>466</v>
      </c>
      <c r="C694" s="40">
        <v>3235.35</v>
      </c>
      <c r="D694" s="40">
        <v>1590</v>
      </c>
      <c r="E694" s="41">
        <v>0</v>
      </c>
      <c r="F694" s="40">
        <v>1590</v>
      </c>
      <c r="G694" s="40">
        <v>4825.3500000000004</v>
      </c>
      <c r="H694" s="17"/>
    </row>
    <row r="695" spans="1:8" customFormat="1" ht="15" customHeight="1" x14ac:dyDescent="0.25">
      <c r="A695" s="38">
        <v>468119000000000</v>
      </c>
      <c r="B695" s="39" t="s">
        <v>467</v>
      </c>
      <c r="C695" s="40">
        <v>2400.4299999999998</v>
      </c>
      <c r="D695" s="40">
        <v>0</v>
      </c>
      <c r="E695" s="41">
        <v>0</v>
      </c>
      <c r="F695" s="40">
        <v>0</v>
      </c>
      <c r="G695" s="40">
        <v>2400.4299999999998</v>
      </c>
      <c r="H695" s="17"/>
    </row>
    <row r="696" spans="1:8" customFormat="1" ht="15" customHeight="1" x14ac:dyDescent="0.25">
      <c r="A696" s="38">
        <v>468119000000000</v>
      </c>
      <c r="B696" s="39" t="s">
        <v>468</v>
      </c>
      <c r="C696" s="40">
        <v>834.92</v>
      </c>
      <c r="D696" s="40">
        <v>1590</v>
      </c>
      <c r="E696" s="41">
        <v>0</v>
      </c>
      <c r="F696" s="40">
        <v>1590</v>
      </c>
      <c r="G696" s="40">
        <v>2424.92</v>
      </c>
      <c r="H696" s="17"/>
    </row>
    <row r="697" spans="1:8" customFormat="1" ht="15" customHeight="1" x14ac:dyDescent="0.25">
      <c r="A697" s="38">
        <v>468119019</v>
      </c>
      <c r="B697" s="39" t="s">
        <v>315</v>
      </c>
      <c r="C697" s="40">
        <v>14653617.65</v>
      </c>
      <c r="D697" s="40">
        <v>1734892.48</v>
      </c>
      <c r="E697" s="41">
        <v>1182.18</v>
      </c>
      <c r="F697" s="40">
        <v>1733710.3</v>
      </c>
      <c r="G697" s="40">
        <v>16387327.949999999</v>
      </c>
      <c r="H697" s="17"/>
    </row>
    <row r="698" spans="1:8" customFormat="1" ht="15" customHeight="1" x14ac:dyDescent="0.25">
      <c r="A698" s="38">
        <v>468119000000000</v>
      </c>
      <c r="B698" s="39" t="s">
        <v>469</v>
      </c>
      <c r="C698" s="40">
        <v>19880.330000000002</v>
      </c>
      <c r="D698" s="40">
        <v>972.8</v>
      </c>
      <c r="E698" s="41">
        <v>0</v>
      </c>
      <c r="F698" s="40">
        <v>972.8</v>
      </c>
      <c r="G698" s="40">
        <v>20853.13</v>
      </c>
      <c r="H698" s="17"/>
    </row>
    <row r="699" spans="1:8" customFormat="1" ht="15" customHeight="1" x14ac:dyDescent="0.25">
      <c r="A699" s="38">
        <v>468119000000000</v>
      </c>
      <c r="B699" s="39" t="s">
        <v>470</v>
      </c>
      <c r="C699" s="40">
        <v>35345.129999999997</v>
      </c>
      <c r="D699" s="40">
        <v>172865.97</v>
      </c>
      <c r="E699" s="41">
        <v>0</v>
      </c>
      <c r="F699" s="40">
        <v>172865.97</v>
      </c>
      <c r="G699" s="40">
        <v>208211.1</v>
      </c>
      <c r="H699" s="17"/>
    </row>
    <row r="700" spans="1:8" customFormat="1" ht="15" customHeight="1" x14ac:dyDescent="0.25">
      <c r="A700" s="38">
        <v>468119000000000</v>
      </c>
      <c r="B700" s="39" t="s">
        <v>471</v>
      </c>
      <c r="C700" s="40">
        <v>15079.27</v>
      </c>
      <c r="D700" s="40">
        <v>1095.1099999999999</v>
      </c>
      <c r="E700" s="41">
        <v>0</v>
      </c>
      <c r="F700" s="40">
        <v>1095.1099999999999</v>
      </c>
      <c r="G700" s="40">
        <v>16174.38</v>
      </c>
      <c r="H700" s="17"/>
    </row>
    <row r="701" spans="1:8" customFormat="1" ht="15" customHeight="1" x14ac:dyDescent="0.25">
      <c r="A701" s="38">
        <v>468119000000000</v>
      </c>
      <c r="B701" s="39" t="s">
        <v>472</v>
      </c>
      <c r="C701" s="40">
        <v>18335.62</v>
      </c>
      <c r="D701" s="40">
        <v>1747</v>
      </c>
      <c r="E701" s="41">
        <v>0</v>
      </c>
      <c r="F701" s="40">
        <v>1747</v>
      </c>
      <c r="G701" s="40">
        <v>20082.62</v>
      </c>
      <c r="H701" s="17"/>
    </row>
    <row r="702" spans="1:8" customFormat="1" ht="15" customHeight="1" x14ac:dyDescent="0.25">
      <c r="A702" s="38">
        <v>468119000000000</v>
      </c>
      <c r="B702" s="39" t="s">
        <v>473</v>
      </c>
      <c r="C702" s="40">
        <v>93876.4</v>
      </c>
      <c r="D702" s="40">
        <v>15550.05</v>
      </c>
      <c r="E702" s="41">
        <v>1113.0999999999999</v>
      </c>
      <c r="F702" s="40">
        <v>14436.95</v>
      </c>
      <c r="G702" s="40">
        <v>108313.35</v>
      </c>
      <c r="H702" s="17"/>
    </row>
    <row r="703" spans="1:8" customFormat="1" ht="15" customHeight="1" x14ac:dyDescent="0.25">
      <c r="A703" s="38">
        <v>468119000000000</v>
      </c>
      <c r="B703" s="39" t="s">
        <v>474</v>
      </c>
      <c r="C703" s="40">
        <v>14170.36</v>
      </c>
      <c r="D703" s="40">
        <v>1809.8</v>
      </c>
      <c r="E703" s="41">
        <v>11</v>
      </c>
      <c r="F703" s="40">
        <v>1798.8</v>
      </c>
      <c r="G703" s="40">
        <v>15969.16</v>
      </c>
      <c r="H703" s="17"/>
    </row>
    <row r="704" spans="1:8" customFormat="1" ht="15" customHeight="1" x14ac:dyDescent="0.25">
      <c r="A704" s="38">
        <v>468119000000000</v>
      </c>
      <c r="B704" s="39" t="s">
        <v>401</v>
      </c>
      <c r="C704" s="40">
        <v>11517.6</v>
      </c>
      <c r="D704" s="40">
        <v>413.26</v>
      </c>
      <c r="E704" s="41">
        <v>0</v>
      </c>
      <c r="F704" s="40">
        <v>413.26</v>
      </c>
      <c r="G704" s="40">
        <v>11930.86</v>
      </c>
      <c r="H704" s="17"/>
    </row>
    <row r="705" spans="1:8" customFormat="1" ht="15" customHeight="1" x14ac:dyDescent="0.25">
      <c r="A705" s="38">
        <v>468119000000000</v>
      </c>
      <c r="B705" s="39" t="s">
        <v>475</v>
      </c>
      <c r="C705" s="40">
        <v>6990.23</v>
      </c>
      <c r="D705" s="40">
        <v>629.47</v>
      </c>
      <c r="E705" s="41">
        <v>0</v>
      </c>
      <c r="F705" s="40">
        <v>629.47</v>
      </c>
      <c r="G705" s="40">
        <v>7619.7</v>
      </c>
      <c r="H705" s="17"/>
    </row>
    <row r="706" spans="1:8" customFormat="1" ht="15" customHeight="1" x14ac:dyDescent="0.25">
      <c r="A706" s="38">
        <v>468119000000000</v>
      </c>
      <c r="B706" s="39" t="s">
        <v>462</v>
      </c>
      <c r="C706" s="40">
        <v>22019.08</v>
      </c>
      <c r="D706" s="40">
        <v>2715.8</v>
      </c>
      <c r="E706" s="41">
        <v>0</v>
      </c>
      <c r="F706" s="40">
        <v>2715.8</v>
      </c>
      <c r="G706" s="40">
        <v>24734.880000000001</v>
      </c>
      <c r="H706" s="17"/>
    </row>
    <row r="707" spans="1:8" customFormat="1" ht="15" customHeight="1" x14ac:dyDescent="0.25">
      <c r="A707" s="38">
        <v>468119000000000</v>
      </c>
      <c r="B707" s="39" t="s">
        <v>476</v>
      </c>
      <c r="C707" s="40">
        <v>9010.66</v>
      </c>
      <c r="D707" s="40">
        <v>1294.9000000000001</v>
      </c>
      <c r="E707" s="41">
        <v>58.08</v>
      </c>
      <c r="F707" s="40">
        <v>1236.82</v>
      </c>
      <c r="G707" s="40">
        <v>10247.48</v>
      </c>
      <c r="H707" s="17"/>
    </row>
    <row r="708" spans="1:8" customFormat="1" ht="15" customHeight="1" x14ac:dyDescent="0.25">
      <c r="A708" s="38">
        <v>468119000000000</v>
      </c>
      <c r="B708" s="39" t="s">
        <v>477</v>
      </c>
      <c r="C708" s="40">
        <v>22761.91</v>
      </c>
      <c r="D708" s="40">
        <v>5148.01</v>
      </c>
      <c r="E708" s="41">
        <v>0</v>
      </c>
      <c r="F708" s="40">
        <v>5148.01</v>
      </c>
      <c r="G708" s="40">
        <v>27909.919999999998</v>
      </c>
      <c r="H708" s="17"/>
    </row>
    <row r="709" spans="1:8" customFormat="1" ht="15" customHeight="1" x14ac:dyDescent="0.25">
      <c r="A709" s="38">
        <v>468119000000000</v>
      </c>
      <c r="B709" s="39" t="s">
        <v>478</v>
      </c>
      <c r="C709" s="40">
        <v>15000</v>
      </c>
      <c r="D709" s="40">
        <v>3424.52</v>
      </c>
      <c r="E709" s="41">
        <v>0</v>
      </c>
      <c r="F709" s="40">
        <v>3424.52</v>
      </c>
      <c r="G709" s="40">
        <v>18424.52</v>
      </c>
      <c r="H709" s="17"/>
    </row>
    <row r="710" spans="1:8" customFormat="1" ht="15" customHeight="1" x14ac:dyDescent="0.25">
      <c r="A710" s="38">
        <v>468119000000000</v>
      </c>
      <c r="B710" s="39" t="s">
        <v>479</v>
      </c>
      <c r="C710" s="40">
        <v>14369631.060000001</v>
      </c>
      <c r="D710" s="40">
        <v>1527225.79</v>
      </c>
      <c r="E710" s="41">
        <v>0</v>
      </c>
      <c r="F710" s="40">
        <v>1527225.79</v>
      </c>
      <c r="G710" s="40">
        <v>15896856.85</v>
      </c>
      <c r="H710" s="17"/>
    </row>
    <row r="711" spans="1:8" customFormat="1" ht="15" customHeight="1" x14ac:dyDescent="0.25">
      <c r="A711" s="38">
        <v>6</v>
      </c>
      <c r="B711" s="39" t="s">
        <v>480</v>
      </c>
      <c r="C711" s="40">
        <v>30573439.210000001</v>
      </c>
      <c r="D711" s="40">
        <v>31496658.710000001</v>
      </c>
      <c r="E711" s="41">
        <v>30259489.960000001</v>
      </c>
      <c r="F711" s="40">
        <v>1237168.75</v>
      </c>
      <c r="G711" s="40">
        <v>31810607.960000001</v>
      </c>
      <c r="H711" s="17"/>
    </row>
    <row r="712" spans="1:8" customFormat="1" ht="15" customHeight="1" x14ac:dyDescent="0.25">
      <c r="A712" s="38">
        <v>61</v>
      </c>
      <c r="B712" s="39" t="s">
        <v>481</v>
      </c>
      <c r="C712" s="40">
        <v>10904319.550000001</v>
      </c>
      <c r="D712" s="40">
        <v>30210000.890000001</v>
      </c>
      <c r="E712" s="41">
        <v>30259489.960000001</v>
      </c>
      <c r="F712" s="40">
        <v>-49489.07</v>
      </c>
      <c r="G712" s="40">
        <v>10854830.48</v>
      </c>
      <c r="H712" s="17"/>
    </row>
    <row r="713" spans="1:8" customFormat="1" ht="15" customHeight="1" x14ac:dyDescent="0.25">
      <c r="A713" s="38">
        <v>611</v>
      </c>
      <c r="B713" s="39" t="s">
        <v>482</v>
      </c>
      <c r="C713" s="40">
        <v>10904319.550000001</v>
      </c>
      <c r="D713" s="40">
        <v>30210000.890000001</v>
      </c>
      <c r="E713" s="41">
        <v>30259489.960000001</v>
      </c>
      <c r="F713" s="40">
        <v>-49489.07</v>
      </c>
      <c r="G713" s="40">
        <v>10854830.48</v>
      </c>
      <c r="H713" s="17"/>
    </row>
    <row r="714" spans="1:8" customFormat="1" ht="15" customHeight="1" x14ac:dyDescent="0.25">
      <c r="A714" s="38">
        <v>6111</v>
      </c>
      <c r="B714" s="39" t="s">
        <v>71</v>
      </c>
      <c r="C714" s="40">
        <v>1862907.26</v>
      </c>
      <c r="D714" s="40">
        <v>1157112.8600000001</v>
      </c>
      <c r="E714" s="41">
        <v>1223327.3899999999</v>
      </c>
      <c r="F714" s="40">
        <v>-66214.53</v>
      </c>
      <c r="G714" s="40">
        <v>1796692.73</v>
      </c>
      <c r="H714" s="17"/>
    </row>
    <row r="715" spans="1:8" customFormat="1" ht="15" customHeight="1" x14ac:dyDescent="0.25">
      <c r="A715" s="38">
        <v>61111</v>
      </c>
      <c r="B715" s="39" t="s">
        <v>483</v>
      </c>
      <c r="C715" s="40">
        <v>1862907.26</v>
      </c>
      <c r="D715" s="40">
        <v>1157112.8600000001</v>
      </c>
      <c r="E715" s="41">
        <v>1223327.3899999999</v>
      </c>
      <c r="F715" s="40">
        <v>-66214.53</v>
      </c>
      <c r="G715" s="40">
        <v>1796692.73</v>
      </c>
      <c r="H715" s="17"/>
    </row>
    <row r="716" spans="1:8" customFormat="1" ht="15" customHeight="1" x14ac:dyDescent="0.25">
      <c r="A716" s="38">
        <v>611119</v>
      </c>
      <c r="B716" s="39" t="s">
        <v>483</v>
      </c>
      <c r="C716" s="40">
        <v>1862907.26</v>
      </c>
      <c r="D716" s="40">
        <v>1157112.8600000001</v>
      </c>
      <c r="E716" s="41">
        <v>1223327.3899999999</v>
      </c>
      <c r="F716" s="40">
        <v>-66214.53</v>
      </c>
      <c r="G716" s="40">
        <v>1796692.73</v>
      </c>
      <c r="H716" s="17"/>
    </row>
    <row r="717" spans="1:8" customFormat="1" ht="15" customHeight="1" x14ac:dyDescent="0.25">
      <c r="A717" s="38">
        <v>61111901</v>
      </c>
      <c r="B717" s="39" t="s">
        <v>71</v>
      </c>
      <c r="C717" s="40">
        <v>1862907.26</v>
      </c>
      <c r="D717" s="40">
        <v>1157112.8600000001</v>
      </c>
      <c r="E717" s="41">
        <v>1223327.3899999999</v>
      </c>
      <c r="F717" s="40">
        <v>-66214.53</v>
      </c>
      <c r="G717" s="40">
        <v>1796692.73</v>
      </c>
      <c r="H717" s="17"/>
    </row>
    <row r="718" spans="1:8" customFormat="1" ht="15" customHeight="1" x14ac:dyDescent="0.25">
      <c r="A718" s="38">
        <v>611119011</v>
      </c>
      <c r="B718" s="39" t="s">
        <v>484</v>
      </c>
      <c r="C718" s="40">
        <v>1862907.26</v>
      </c>
      <c r="D718" s="40">
        <v>1157112.8600000001</v>
      </c>
      <c r="E718" s="41">
        <v>1223327.3899999999</v>
      </c>
      <c r="F718" s="40">
        <v>-66214.53</v>
      </c>
      <c r="G718" s="40">
        <v>1796692.73</v>
      </c>
      <c r="H718" s="17"/>
    </row>
    <row r="719" spans="1:8" customFormat="1" ht="15" customHeight="1" x14ac:dyDescent="0.25">
      <c r="A719" s="38">
        <v>611119000000000</v>
      </c>
      <c r="B719" s="39" t="s">
        <v>484</v>
      </c>
      <c r="C719" s="40">
        <v>1862907.26</v>
      </c>
      <c r="D719" s="40">
        <v>1157112.8600000001</v>
      </c>
      <c r="E719" s="41">
        <v>1223327.3899999999</v>
      </c>
      <c r="F719" s="40">
        <v>-66214.53</v>
      </c>
      <c r="G719" s="40">
        <v>1796692.73</v>
      </c>
      <c r="H719" s="17"/>
    </row>
    <row r="720" spans="1:8" customFormat="1" ht="15" customHeight="1" x14ac:dyDescent="0.25">
      <c r="A720" s="38">
        <v>6112</v>
      </c>
      <c r="B720" s="39" t="s">
        <v>485</v>
      </c>
      <c r="C720" s="40">
        <v>688667.92</v>
      </c>
      <c r="D720" s="40">
        <v>433443.27</v>
      </c>
      <c r="E720" s="41">
        <v>458499.83</v>
      </c>
      <c r="F720" s="40">
        <v>-25056.560000000001</v>
      </c>
      <c r="G720" s="40">
        <v>663611.36</v>
      </c>
      <c r="H720" s="17"/>
    </row>
    <row r="721" spans="1:8" customFormat="1" ht="15" customHeight="1" x14ac:dyDescent="0.25">
      <c r="A721" s="38">
        <v>61121</v>
      </c>
      <c r="B721" s="39" t="s">
        <v>486</v>
      </c>
      <c r="C721" s="40">
        <v>688667.92</v>
      </c>
      <c r="D721" s="40">
        <v>433443.27</v>
      </c>
      <c r="E721" s="41">
        <v>458499.83</v>
      </c>
      <c r="F721" s="40">
        <v>-25056.560000000001</v>
      </c>
      <c r="G721" s="40">
        <v>663611.36</v>
      </c>
      <c r="H721" s="17"/>
    </row>
    <row r="722" spans="1:8" customFormat="1" ht="15" customHeight="1" x14ac:dyDescent="0.25">
      <c r="A722" s="38">
        <v>611219</v>
      </c>
      <c r="B722" s="39" t="s">
        <v>486</v>
      </c>
      <c r="C722" s="40">
        <v>688667.92</v>
      </c>
      <c r="D722" s="40">
        <v>433443.27</v>
      </c>
      <c r="E722" s="41">
        <v>458499.83</v>
      </c>
      <c r="F722" s="40">
        <v>-25056.560000000001</v>
      </c>
      <c r="G722" s="40">
        <v>663611.36</v>
      </c>
      <c r="H722" s="17"/>
    </row>
    <row r="723" spans="1:8" customFormat="1" ht="15" customHeight="1" x14ac:dyDescent="0.25">
      <c r="A723" s="38">
        <v>61121901</v>
      </c>
      <c r="B723" s="39" t="s">
        <v>485</v>
      </c>
      <c r="C723" s="40">
        <v>688667.92</v>
      </c>
      <c r="D723" s="40">
        <v>433443.27</v>
      </c>
      <c r="E723" s="41">
        <v>458499.83</v>
      </c>
      <c r="F723" s="40">
        <v>-25056.560000000001</v>
      </c>
      <c r="G723" s="40">
        <v>663611.36</v>
      </c>
      <c r="H723" s="17"/>
    </row>
    <row r="724" spans="1:8" customFormat="1" ht="15" customHeight="1" x14ac:dyDescent="0.25">
      <c r="A724" s="38">
        <v>611219011</v>
      </c>
      <c r="B724" s="39" t="s">
        <v>115</v>
      </c>
      <c r="C724" s="40">
        <v>688667.92</v>
      </c>
      <c r="D724" s="40">
        <v>433443.27</v>
      </c>
      <c r="E724" s="41">
        <v>458499.83</v>
      </c>
      <c r="F724" s="40">
        <v>-25056.560000000001</v>
      </c>
      <c r="G724" s="40">
        <v>663611.36</v>
      </c>
      <c r="H724" s="17"/>
    </row>
    <row r="725" spans="1:8" customFormat="1" ht="15" customHeight="1" x14ac:dyDescent="0.25">
      <c r="A725" s="38">
        <v>611219000000000</v>
      </c>
      <c r="B725" s="39" t="s">
        <v>115</v>
      </c>
      <c r="C725" s="40">
        <v>688667.92</v>
      </c>
      <c r="D725" s="40">
        <v>433443.27</v>
      </c>
      <c r="E725" s="41">
        <v>458499.83</v>
      </c>
      <c r="F725" s="40">
        <v>-25056.560000000001</v>
      </c>
      <c r="G725" s="40">
        <v>663611.36</v>
      </c>
      <c r="H725" s="17"/>
    </row>
    <row r="726" spans="1:8" customFormat="1" ht="15" customHeight="1" x14ac:dyDescent="0.25">
      <c r="A726" s="38">
        <v>6119</v>
      </c>
      <c r="B726" s="39" t="s">
        <v>487</v>
      </c>
      <c r="C726" s="40">
        <v>8352744.3700000001</v>
      </c>
      <c r="D726" s="40">
        <v>28619444.760000002</v>
      </c>
      <c r="E726" s="41">
        <v>28577662.739999998</v>
      </c>
      <c r="F726" s="40">
        <v>41782.019999999997</v>
      </c>
      <c r="G726" s="40">
        <v>8394526.3900000006</v>
      </c>
      <c r="H726" s="17"/>
    </row>
    <row r="727" spans="1:8" customFormat="1" ht="15" customHeight="1" x14ac:dyDescent="0.25">
      <c r="A727" s="38">
        <v>61191</v>
      </c>
      <c r="B727" s="39" t="s">
        <v>488</v>
      </c>
      <c r="C727" s="40">
        <v>8352744.3700000001</v>
      </c>
      <c r="D727" s="40">
        <v>28619444.760000002</v>
      </c>
      <c r="E727" s="41">
        <v>28577662.739999998</v>
      </c>
      <c r="F727" s="40">
        <v>41782.019999999997</v>
      </c>
      <c r="G727" s="40">
        <v>8394526.3900000006</v>
      </c>
      <c r="H727" s="17"/>
    </row>
    <row r="728" spans="1:8" customFormat="1" ht="15" customHeight="1" x14ac:dyDescent="0.25">
      <c r="A728" s="38">
        <v>611919</v>
      </c>
      <c r="B728" s="39" t="s">
        <v>488</v>
      </c>
      <c r="C728" s="40">
        <v>8352744.3700000001</v>
      </c>
      <c r="D728" s="40">
        <v>28619444.760000002</v>
      </c>
      <c r="E728" s="41">
        <v>28577662.739999998</v>
      </c>
      <c r="F728" s="40">
        <v>41782.019999999997</v>
      </c>
      <c r="G728" s="40">
        <v>8394526.3900000006</v>
      </c>
      <c r="H728" s="17"/>
    </row>
    <row r="729" spans="1:8" customFormat="1" ht="15" customHeight="1" x14ac:dyDescent="0.25">
      <c r="A729" s="38">
        <v>61191901</v>
      </c>
      <c r="B729" s="39" t="s">
        <v>487</v>
      </c>
      <c r="C729" s="40">
        <v>8352744.3700000001</v>
      </c>
      <c r="D729" s="40">
        <v>28619444.760000002</v>
      </c>
      <c r="E729" s="41">
        <v>28577662.739999998</v>
      </c>
      <c r="F729" s="40">
        <v>41782.019999999997</v>
      </c>
      <c r="G729" s="40">
        <v>8394526.3900000006</v>
      </c>
      <c r="H729" s="17"/>
    </row>
    <row r="730" spans="1:8" customFormat="1" ht="15" customHeight="1" x14ac:dyDescent="0.25">
      <c r="A730" s="38">
        <v>611919011</v>
      </c>
      <c r="B730" s="39" t="s">
        <v>487</v>
      </c>
      <c r="C730" s="40">
        <v>8352744.3700000001</v>
      </c>
      <c r="D730" s="40">
        <v>28619444.760000002</v>
      </c>
      <c r="E730" s="41">
        <v>28577662.739999998</v>
      </c>
      <c r="F730" s="40">
        <v>41782.019999999997</v>
      </c>
      <c r="G730" s="40">
        <v>8394526.3900000006</v>
      </c>
      <c r="H730" s="17"/>
    </row>
    <row r="731" spans="1:8" customFormat="1" ht="15" customHeight="1" x14ac:dyDescent="0.25">
      <c r="A731" s="38">
        <v>611919000000000</v>
      </c>
      <c r="B731" s="39" t="s">
        <v>114</v>
      </c>
      <c r="C731" s="40">
        <v>823837.71</v>
      </c>
      <c r="D731" s="40">
        <v>16957322.690000001</v>
      </c>
      <c r="E731" s="41">
        <v>16985519.93</v>
      </c>
      <c r="F731" s="40">
        <v>-28197.24</v>
      </c>
      <c r="G731" s="40">
        <v>795640.47</v>
      </c>
      <c r="H731" s="17"/>
    </row>
    <row r="732" spans="1:8" customFormat="1" ht="15" customHeight="1" x14ac:dyDescent="0.25">
      <c r="A732" s="38">
        <v>611919000000000</v>
      </c>
      <c r="B732" s="39" t="s">
        <v>116</v>
      </c>
      <c r="C732" s="40">
        <v>296581.58</v>
      </c>
      <c r="D732" s="40">
        <v>6104636.1500000004</v>
      </c>
      <c r="E732" s="41">
        <v>6114787.1600000001</v>
      </c>
      <c r="F732" s="40">
        <v>-10151.01</v>
      </c>
      <c r="G732" s="40">
        <v>286430.57</v>
      </c>
      <c r="H732" s="17"/>
    </row>
    <row r="733" spans="1:8" customFormat="1" ht="15" customHeight="1" x14ac:dyDescent="0.25">
      <c r="A733" s="38">
        <v>611919000000000</v>
      </c>
      <c r="B733" s="39" t="s">
        <v>109</v>
      </c>
      <c r="C733" s="40">
        <v>5317886.09</v>
      </c>
      <c r="D733" s="40">
        <v>4086386.71</v>
      </c>
      <c r="E733" s="41">
        <v>4027467.39</v>
      </c>
      <c r="F733" s="40">
        <v>58919.32</v>
      </c>
      <c r="G733" s="40">
        <v>5376805.4100000001</v>
      </c>
      <c r="H733" s="17"/>
    </row>
    <row r="734" spans="1:8" customFormat="1" ht="15" customHeight="1" x14ac:dyDescent="0.25">
      <c r="A734" s="38">
        <v>611919000000000</v>
      </c>
      <c r="B734" s="39" t="s">
        <v>111</v>
      </c>
      <c r="C734" s="40">
        <v>1914438.99</v>
      </c>
      <c r="D734" s="40">
        <v>1471099.21</v>
      </c>
      <c r="E734" s="41">
        <v>1449888.26</v>
      </c>
      <c r="F734" s="40">
        <v>21210.95</v>
      </c>
      <c r="G734" s="40">
        <v>1935649.94</v>
      </c>
      <c r="H734" s="17"/>
    </row>
    <row r="735" spans="1:8" customFormat="1" ht="15" customHeight="1" x14ac:dyDescent="0.25">
      <c r="A735" s="38">
        <v>69</v>
      </c>
      <c r="B735" s="39" t="s">
        <v>489</v>
      </c>
      <c r="C735" s="40">
        <v>19669119.66</v>
      </c>
      <c r="D735" s="40">
        <v>1286657.82</v>
      </c>
      <c r="E735" s="41">
        <v>0</v>
      </c>
      <c r="F735" s="40">
        <v>1286657.82</v>
      </c>
      <c r="G735" s="40">
        <v>20955777.48</v>
      </c>
      <c r="H735" s="17"/>
    </row>
    <row r="736" spans="1:8" customFormat="1" ht="15" customHeight="1" x14ac:dyDescent="0.25">
      <c r="A736" s="38">
        <v>691</v>
      </c>
      <c r="B736" s="39" t="s">
        <v>490</v>
      </c>
      <c r="C736" s="40">
        <v>19669119.66</v>
      </c>
      <c r="D736" s="40">
        <v>1286657.82</v>
      </c>
      <c r="E736" s="41">
        <v>0</v>
      </c>
      <c r="F736" s="40">
        <v>1286657.82</v>
      </c>
      <c r="G736" s="40">
        <v>20955777.48</v>
      </c>
      <c r="H736" s="17"/>
    </row>
    <row r="737" spans="1:8" customFormat="1" ht="15" customHeight="1" x14ac:dyDescent="0.25">
      <c r="A737" s="38">
        <v>6911</v>
      </c>
      <c r="B737" s="39" t="s">
        <v>490</v>
      </c>
      <c r="C737" s="40">
        <v>19669119.66</v>
      </c>
      <c r="D737" s="40">
        <v>1286657.82</v>
      </c>
      <c r="E737" s="41">
        <v>0</v>
      </c>
      <c r="F737" s="40">
        <v>1286657.82</v>
      </c>
      <c r="G737" s="40">
        <v>20955777.48</v>
      </c>
      <c r="H737" s="17"/>
    </row>
    <row r="738" spans="1:8" customFormat="1" ht="15" customHeight="1" x14ac:dyDescent="0.25">
      <c r="A738" s="38">
        <v>69111</v>
      </c>
      <c r="B738" s="39" t="s">
        <v>491</v>
      </c>
      <c r="C738" s="40">
        <v>19669119.66</v>
      </c>
      <c r="D738" s="40">
        <v>1286657.82</v>
      </c>
      <c r="E738" s="41">
        <v>0</v>
      </c>
      <c r="F738" s="40">
        <v>1286657.82</v>
      </c>
      <c r="G738" s="40">
        <v>20955777.48</v>
      </c>
      <c r="H738" s="17"/>
    </row>
    <row r="739" spans="1:8" customFormat="1" ht="15" customHeight="1" x14ac:dyDescent="0.25">
      <c r="A739" s="38">
        <v>691119</v>
      </c>
      <c r="B739" s="39" t="s">
        <v>491</v>
      </c>
      <c r="C739" s="40">
        <v>19669119.66</v>
      </c>
      <c r="D739" s="40">
        <v>1286657.82</v>
      </c>
      <c r="E739" s="41">
        <v>0</v>
      </c>
      <c r="F739" s="40">
        <v>1286657.82</v>
      </c>
      <c r="G739" s="40">
        <v>20955777.48</v>
      </c>
      <c r="H739" s="17"/>
    </row>
    <row r="740" spans="1:8" customFormat="1" ht="15" customHeight="1" x14ac:dyDescent="0.25">
      <c r="A740" s="38">
        <v>69111901</v>
      </c>
      <c r="B740" s="39" t="s">
        <v>490</v>
      </c>
      <c r="C740" s="40">
        <v>19669119.66</v>
      </c>
      <c r="D740" s="40">
        <v>1286657.82</v>
      </c>
      <c r="E740" s="41">
        <v>0</v>
      </c>
      <c r="F740" s="40">
        <v>1286657.82</v>
      </c>
      <c r="G740" s="40">
        <v>20955777.48</v>
      </c>
      <c r="H740" s="17"/>
    </row>
    <row r="741" spans="1:8" customFormat="1" ht="15" customHeight="1" x14ac:dyDescent="0.25">
      <c r="A741" s="38">
        <v>691119011</v>
      </c>
      <c r="B741" s="39" t="s">
        <v>490</v>
      </c>
      <c r="C741" s="40">
        <v>19669119.66</v>
      </c>
      <c r="D741" s="40">
        <v>1286657.82</v>
      </c>
      <c r="E741" s="41">
        <v>0</v>
      </c>
      <c r="F741" s="40">
        <v>1286657.82</v>
      </c>
      <c r="G741" s="40">
        <v>20955777.48</v>
      </c>
      <c r="H741" s="17"/>
    </row>
    <row r="742" spans="1:8" customFormat="1" ht="15" customHeight="1" x14ac:dyDescent="0.25">
      <c r="A742" s="38">
        <v>691119000000000</v>
      </c>
      <c r="B742" s="39" t="s">
        <v>490</v>
      </c>
      <c r="C742" s="40">
        <v>19669119.66</v>
      </c>
      <c r="D742" s="40">
        <v>1286657.82</v>
      </c>
      <c r="E742" s="41">
        <v>0</v>
      </c>
      <c r="F742" s="40">
        <v>1286657.82</v>
      </c>
      <c r="G742" s="40">
        <v>20955777.48</v>
      </c>
      <c r="H742" s="17"/>
    </row>
    <row r="743" spans="1:8" customFormat="1" ht="15" customHeight="1" x14ac:dyDescent="0.25">
      <c r="A743" s="28">
        <v>6</v>
      </c>
      <c r="B743" s="32" t="s">
        <v>480</v>
      </c>
      <c r="C743" s="33">
        <v>30573439.210000001</v>
      </c>
      <c r="D743" s="33">
        <v>609702661.44000006</v>
      </c>
      <c r="E743" s="34">
        <v>640276100.64999998</v>
      </c>
      <c r="F743" s="33">
        <v>-30573439.210000001</v>
      </c>
      <c r="G743" s="33">
        <v>0</v>
      </c>
      <c r="H743" s="17"/>
    </row>
    <row r="744" spans="1:8" customFormat="1" ht="15" customHeight="1" x14ac:dyDescent="0.25">
      <c r="A744" s="28">
        <v>61</v>
      </c>
      <c r="B744" s="32" t="s">
        <v>481</v>
      </c>
      <c r="C744" s="33">
        <v>10904319.550000001</v>
      </c>
      <c r="D744" s="33">
        <v>608416003.62</v>
      </c>
      <c r="E744" s="34">
        <v>619320323.16999996</v>
      </c>
      <c r="F744" s="33">
        <v>-10904319.550000001</v>
      </c>
      <c r="G744" s="33">
        <v>0</v>
      </c>
      <c r="H744" s="17"/>
    </row>
    <row r="745" spans="1:8" customFormat="1" ht="15" customHeight="1" x14ac:dyDescent="0.25">
      <c r="A745" s="28">
        <v>611</v>
      </c>
      <c r="B745" s="32" t="s">
        <v>482</v>
      </c>
      <c r="C745" s="33">
        <v>10904319.550000001</v>
      </c>
      <c r="D745" s="33">
        <v>608416003.62</v>
      </c>
      <c r="E745" s="34">
        <v>619320323.16999996</v>
      </c>
      <c r="F745" s="33">
        <v>-10904319.550000001</v>
      </c>
      <c r="G745" s="33">
        <v>0</v>
      </c>
      <c r="H745" s="17"/>
    </row>
    <row r="746" spans="1:8" customFormat="1" ht="15" customHeight="1" x14ac:dyDescent="0.25">
      <c r="A746" s="28">
        <v>6111</v>
      </c>
      <c r="B746" s="32" t="s">
        <v>71</v>
      </c>
      <c r="C746" s="33">
        <v>1862907.26</v>
      </c>
      <c r="D746" s="33">
        <v>11271645.57</v>
      </c>
      <c r="E746" s="34">
        <v>13134552.83</v>
      </c>
      <c r="F746" s="33">
        <v>-1862907.26</v>
      </c>
      <c r="G746" s="33">
        <v>0</v>
      </c>
      <c r="H746" s="17"/>
    </row>
    <row r="747" spans="1:8" customFormat="1" ht="15" customHeight="1" x14ac:dyDescent="0.25">
      <c r="A747" s="28">
        <v>61111</v>
      </c>
      <c r="B747" s="32" t="s">
        <v>483</v>
      </c>
      <c r="C747" s="33">
        <v>1862907.26</v>
      </c>
      <c r="D747" s="33">
        <v>11271645.57</v>
      </c>
      <c r="E747" s="34">
        <v>13134552.83</v>
      </c>
      <c r="F747" s="33">
        <v>-1862907.26</v>
      </c>
      <c r="G747" s="33">
        <v>0</v>
      </c>
      <c r="H747" s="17"/>
    </row>
    <row r="748" spans="1:8" customFormat="1" ht="15" customHeight="1" x14ac:dyDescent="0.25">
      <c r="A748" s="28">
        <v>611119</v>
      </c>
      <c r="B748" s="32" t="s">
        <v>483</v>
      </c>
      <c r="C748" s="33">
        <v>1862907.26</v>
      </c>
      <c r="D748" s="33">
        <v>11271645.57</v>
      </c>
      <c r="E748" s="34">
        <v>13134552.83</v>
      </c>
      <c r="F748" s="33">
        <v>-1862907.26</v>
      </c>
      <c r="G748" s="33">
        <v>0</v>
      </c>
      <c r="H748" s="17"/>
    </row>
    <row r="749" spans="1:8" customFormat="1" ht="15" customHeight="1" x14ac:dyDescent="0.25">
      <c r="A749" s="28">
        <v>61111901</v>
      </c>
      <c r="B749" s="32" t="s">
        <v>71</v>
      </c>
      <c r="C749" s="33">
        <v>1862907.26</v>
      </c>
      <c r="D749" s="33">
        <v>11271645.57</v>
      </c>
      <c r="E749" s="34">
        <v>13134552.83</v>
      </c>
      <c r="F749" s="33">
        <v>-1862907.26</v>
      </c>
      <c r="G749" s="33">
        <v>0</v>
      </c>
      <c r="H749" s="17"/>
    </row>
    <row r="750" spans="1:8" customFormat="1" ht="15" customHeight="1" x14ac:dyDescent="0.25">
      <c r="A750" s="28">
        <v>611119011</v>
      </c>
      <c r="B750" s="32" t="s">
        <v>484</v>
      </c>
      <c r="C750" s="33">
        <v>1862907.26</v>
      </c>
      <c r="D750" s="33">
        <v>11271645.57</v>
      </c>
      <c r="E750" s="34">
        <v>13134552.83</v>
      </c>
      <c r="F750" s="33">
        <v>-1862907.26</v>
      </c>
      <c r="G750" s="33">
        <v>0</v>
      </c>
      <c r="H750" s="17"/>
    </row>
    <row r="751" spans="1:8" customFormat="1" ht="15" customHeight="1" x14ac:dyDescent="0.25">
      <c r="A751" s="28">
        <v>611119011000001</v>
      </c>
      <c r="B751" s="32" t="s">
        <v>484</v>
      </c>
      <c r="C751" s="33">
        <v>1862907.26</v>
      </c>
      <c r="D751" s="33">
        <v>11271645.57</v>
      </c>
      <c r="E751" s="34">
        <v>13134552.83</v>
      </c>
      <c r="F751" s="33">
        <v>-1862907.26</v>
      </c>
      <c r="G751" s="33">
        <v>0</v>
      </c>
      <c r="H751" s="17"/>
    </row>
    <row r="752" spans="1:8" customFormat="1" ht="15" customHeight="1" x14ac:dyDescent="0.25">
      <c r="A752" s="28">
        <v>6112</v>
      </c>
      <c r="B752" s="32" t="s">
        <v>485</v>
      </c>
      <c r="C752" s="33">
        <v>688667.92</v>
      </c>
      <c r="D752" s="33">
        <v>4196559.0199999996</v>
      </c>
      <c r="E752" s="34">
        <v>4885226.9400000004</v>
      </c>
      <c r="F752" s="33">
        <v>-688667.92</v>
      </c>
      <c r="G752" s="33">
        <v>0</v>
      </c>
      <c r="H752" s="17"/>
    </row>
    <row r="753" spans="1:8" customFormat="1" ht="15" customHeight="1" x14ac:dyDescent="0.25">
      <c r="A753" s="28">
        <v>61121</v>
      </c>
      <c r="B753" s="32" t="s">
        <v>486</v>
      </c>
      <c r="C753" s="33">
        <v>688667.92</v>
      </c>
      <c r="D753" s="33">
        <v>4196559.0199999996</v>
      </c>
      <c r="E753" s="34">
        <v>4885226.9400000004</v>
      </c>
      <c r="F753" s="33">
        <v>-688667.92</v>
      </c>
      <c r="G753" s="33">
        <v>0</v>
      </c>
      <c r="H753" s="17"/>
    </row>
    <row r="754" spans="1:8" customFormat="1" ht="15" customHeight="1" x14ac:dyDescent="0.25">
      <c r="A754" s="28">
        <v>611219</v>
      </c>
      <c r="B754" s="32" t="s">
        <v>486</v>
      </c>
      <c r="C754" s="33">
        <v>688667.92</v>
      </c>
      <c r="D754" s="33">
        <v>4196559.0199999996</v>
      </c>
      <c r="E754" s="34">
        <v>4885226.9400000004</v>
      </c>
      <c r="F754" s="33">
        <v>-688667.92</v>
      </c>
      <c r="G754" s="33">
        <v>0</v>
      </c>
      <c r="H754" s="17"/>
    </row>
    <row r="755" spans="1:8" customFormat="1" ht="15" customHeight="1" x14ac:dyDescent="0.25">
      <c r="A755" s="28">
        <v>61121901</v>
      </c>
      <c r="B755" s="32" t="s">
        <v>485</v>
      </c>
      <c r="C755" s="33">
        <v>688667.92</v>
      </c>
      <c r="D755" s="33">
        <v>4196559.0199999996</v>
      </c>
      <c r="E755" s="34">
        <v>4885226.9400000004</v>
      </c>
      <c r="F755" s="33">
        <v>-688667.92</v>
      </c>
      <c r="G755" s="33">
        <v>0</v>
      </c>
      <c r="H755" s="17"/>
    </row>
    <row r="756" spans="1:8" customFormat="1" ht="15" customHeight="1" x14ac:dyDescent="0.25">
      <c r="A756" s="28">
        <v>611219011</v>
      </c>
      <c r="B756" s="32" t="s">
        <v>115</v>
      </c>
      <c r="C756" s="33">
        <v>688667.92</v>
      </c>
      <c r="D756" s="33">
        <v>4196559.0199999996</v>
      </c>
      <c r="E756" s="34">
        <v>4885226.9400000004</v>
      </c>
      <c r="F756" s="33">
        <v>-688667.92</v>
      </c>
      <c r="G756" s="33">
        <v>0</v>
      </c>
      <c r="H756" s="17"/>
    </row>
    <row r="757" spans="1:8" customFormat="1" ht="15" customHeight="1" x14ac:dyDescent="0.25">
      <c r="A757" s="28">
        <v>611219011000001</v>
      </c>
      <c r="B757" s="32" t="s">
        <v>115</v>
      </c>
      <c r="C757" s="33">
        <v>688667.92</v>
      </c>
      <c r="D757" s="33">
        <v>4196559.0199999996</v>
      </c>
      <c r="E757" s="34">
        <v>4885226.9400000004</v>
      </c>
      <c r="F757" s="33">
        <v>-688667.92</v>
      </c>
      <c r="G757" s="33">
        <v>0</v>
      </c>
      <c r="H757" s="17"/>
    </row>
    <row r="758" spans="1:8" customFormat="1" ht="15" customHeight="1" x14ac:dyDescent="0.25">
      <c r="A758" s="28">
        <v>6119</v>
      </c>
      <c r="B758" s="32" t="s">
        <v>487</v>
      </c>
      <c r="C758" s="33">
        <v>8352744.3700000001</v>
      </c>
      <c r="D758" s="33">
        <v>592947799.02999997</v>
      </c>
      <c r="E758" s="34">
        <v>601300543.39999998</v>
      </c>
      <c r="F758" s="33">
        <v>-8352744.3700000001</v>
      </c>
      <c r="G758" s="33">
        <v>0</v>
      </c>
      <c r="H758" s="17"/>
    </row>
    <row r="759" spans="1:8" customFormat="1" ht="15" customHeight="1" x14ac:dyDescent="0.25">
      <c r="A759" s="28">
        <v>61191</v>
      </c>
      <c r="B759" s="32" t="s">
        <v>488</v>
      </c>
      <c r="C759" s="33">
        <v>8352744.3700000001</v>
      </c>
      <c r="D759" s="33">
        <v>592947799.02999997</v>
      </c>
      <c r="E759" s="34">
        <v>601300543.39999998</v>
      </c>
      <c r="F759" s="33">
        <v>-8352744.3700000001</v>
      </c>
      <c r="G759" s="33">
        <v>0</v>
      </c>
      <c r="H759" s="17"/>
    </row>
    <row r="760" spans="1:8" customFormat="1" ht="15" customHeight="1" x14ac:dyDescent="0.25">
      <c r="A760" s="28">
        <v>611919</v>
      </c>
      <c r="B760" s="32" t="s">
        <v>488</v>
      </c>
      <c r="C760" s="33">
        <v>8352744.3700000001</v>
      </c>
      <c r="D760" s="33">
        <v>592947799.02999997</v>
      </c>
      <c r="E760" s="34">
        <v>601300543.39999998</v>
      </c>
      <c r="F760" s="33">
        <v>-8352744.3700000001</v>
      </c>
      <c r="G760" s="33">
        <v>0</v>
      </c>
      <c r="H760" s="17"/>
    </row>
    <row r="761" spans="1:8" customFormat="1" ht="15" customHeight="1" x14ac:dyDescent="0.25">
      <c r="A761" s="28">
        <v>61191901</v>
      </c>
      <c r="B761" s="32" t="s">
        <v>487</v>
      </c>
      <c r="C761" s="33">
        <v>8352744.3700000001</v>
      </c>
      <c r="D761" s="33">
        <v>592947799.02999997</v>
      </c>
      <c r="E761" s="34">
        <v>601300543.39999998</v>
      </c>
      <c r="F761" s="33">
        <v>-8352744.3700000001</v>
      </c>
      <c r="G761" s="33">
        <v>0</v>
      </c>
      <c r="H761" s="17"/>
    </row>
    <row r="762" spans="1:8" customFormat="1" ht="15" customHeight="1" x14ac:dyDescent="0.25">
      <c r="A762" s="28">
        <v>611919011</v>
      </c>
      <c r="B762" s="32" t="s">
        <v>487</v>
      </c>
      <c r="C762" s="33">
        <v>8352744.3700000001</v>
      </c>
      <c r="D762" s="33">
        <v>592947799.02999997</v>
      </c>
      <c r="E762" s="34">
        <v>601300543.39999998</v>
      </c>
      <c r="F762" s="33">
        <v>-8352744.3700000001</v>
      </c>
      <c r="G762" s="33">
        <v>0</v>
      </c>
      <c r="H762" s="17"/>
    </row>
    <row r="763" spans="1:8" customFormat="1" ht="15" customHeight="1" x14ac:dyDescent="0.25">
      <c r="A763" s="28">
        <v>611919011000001</v>
      </c>
      <c r="B763" s="32" t="s">
        <v>114</v>
      </c>
      <c r="C763" s="33">
        <v>823837.71</v>
      </c>
      <c r="D763" s="33">
        <v>247441492.28999999</v>
      </c>
      <c r="E763" s="34">
        <v>248265330</v>
      </c>
      <c r="F763" s="33">
        <v>-823837.71</v>
      </c>
      <c r="G763" s="33">
        <v>0</v>
      </c>
      <c r="H763" s="17"/>
    </row>
    <row r="764" spans="1:8" customFormat="1" ht="15" customHeight="1" x14ac:dyDescent="0.25">
      <c r="A764" s="28">
        <v>611919011000002</v>
      </c>
      <c r="B764" s="32" t="s">
        <v>116</v>
      </c>
      <c r="C764" s="33">
        <v>296581.58</v>
      </c>
      <c r="D764" s="33">
        <v>99230611.75</v>
      </c>
      <c r="E764" s="34">
        <v>99527193.329999998</v>
      </c>
      <c r="F764" s="33">
        <v>-296581.58</v>
      </c>
      <c r="G764" s="33">
        <v>0</v>
      </c>
      <c r="H764" s="17"/>
    </row>
    <row r="765" spans="1:8" customFormat="1" ht="15" customHeight="1" x14ac:dyDescent="0.25">
      <c r="A765" s="28">
        <v>611919011000003</v>
      </c>
      <c r="B765" s="32" t="s">
        <v>109</v>
      </c>
      <c r="C765" s="33">
        <v>5317886.09</v>
      </c>
      <c r="D765" s="33">
        <v>173620603.28999999</v>
      </c>
      <c r="E765" s="34">
        <v>178938489.38</v>
      </c>
      <c r="F765" s="33">
        <v>-5317886.09</v>
      </c>
      <c r="G765" s="33">
        <v>0</v>
      </c>
      <c r="H765" s="17"/>
    </row>
    <row r="766" spans="1:8" customFormat="1" ht="15" customHeight="1" x14ac:dyDescent="0.25">
      <c r="A766" s="28">
        <v>611919011000004</v>
      </c>
      <c r="B766" s="32" t="s">
        <v>111</v>
      </c>
      <c r="C766" s="33">
        <v>1914438.99</v>
      </c>
      <c r="D766" s="33">
        <v>72655091.700000003</v>
      </c>
      <c r="E766" s="34">
        <v>74569530.689999998</v>
      </c>
      <c r="F766" s="33">
        <v>-1914438.99</v>
      </c>
      <c r="G766" s="33">
        <v>0</v>
      </c>
      <c r="H766" s="17"/>
    </row>
    <row r="767" spans="1:8" customFormat="1" ht="15" customHeight="1" x14ac:dyDescent="0.25">
      <c r="A767" s="28">
        <v>69</v>
      </c>
      <c r="B767" s="32" t="s">
        <v>489</v>
      </c>
      <c r="C767" s="33">
        <v>19669119.66</v>
      </c>
      <c r="D767" s="33">
        <v>1286657.82</v>
      </c>
      <c r="E767" s="34">
        <v>20955777.48</v>
      </c>
      <c r="F767" s="33">
        <v>-19669119.66</v>
      </c>
      <c r="G767" s="33">
        <v>0</v>
      </c>
      <c r="H767" s="17"/>
    </row>
    <row r="768" spans="1:8" customFormat="1" ht="15" customHeight="1" x14ac:dyDescent="0.25">
      <c r="A768" s="28">
        <v>691</v>
      </c>
      <c r="B768" s="32" t="s">
        <v>490</v>
      </c>
      <c r="C768" s="33">
        <v>19669119.66</v>
      </c>
      <c r="D768" s="33">
        <v>1286657.82</v>
      </c>
      <c r="E768" s="34">
        <v>20955777.48</v>
      </c>
      <c r="F768" s="33">
        <v>-19669119.66</v>
      </c>
      <c r="G768" s="33">
        <v>0</v>
      </c>
      <c r="H768" s="17"/>
    </row>
    <row r="769" spans="1:8" customFormat="1" ht="15" customHeight="1" x14ac:dyDescent="0.25">
      <c r="A769" s="28">
        <v>6911</v>
      </c>
      <c r="B769" s="32" t="s">
        <v>490</v>
      </c>
      <c r="C769" s="33">
        <v>19669119.66</v>
      </c>
      <c r="D769" s="33">
        <v>1286657.82</v>
      </c>
      <c r="E769" s="34">
        <v>20955777.48</v>
      </c>
      <c r="F769" s="33">
        <v>-19669119.66</v>
      </c>
      <c r="G769" s="33">
        <v>0</v>
      </c>
      <c r="H769" s="17"/>
    </row>
    <row r="770" spans="1:8" customFormat="1" ht="15" customHeight="1" x14ac:dyDescent="0.25">
      <c r="A770" s="28">
        <v>69111</v>
      </c>
      <c r="B770" s="32" t="s">
        <v>491</v>
      </c>
      <c r="C770" s="33">
        <v>19669119.66</v>
      </c>
      <c r="D770" s="33">
        <v>1286657.82</v>
      </c>
      <c r="E770" s="34">
        <v>20955777.48</v>
      </c>
      <c r="F770" s="33">
        <v>-19669119.66</v>
      </c>
      <c r="G770" s="33">
        <v>0</v>
      </c>
      <c r="H770" s="17"/>
    </row>
    <row r="771" spans="1:8" customFormat="1" ht="15" customHeight="1" x14ac:dyDescent="0.25">
      <c r="A771" s="28">
        <v>691119</v>
      </c>
      <c r="B771" s="32" t="s">
        <v>491</v>
      </c>
      <c r="C771" s="33">
        <v>19669119.66</v>
      </c>
      <c r="D771" s="33">
        <v>1286657.82</v>
      </c>
      <c r="E771" s="34">
        <v>20955777.48</v>
      </c>
      <c r="F771" s="33">
        <v>-19669119.66</v>
      </c>
      <c r="G771" s="33">
        <v>0</v>
      </c>
      <c r="H771" s="17"/>
    </row>
    <row r="772" spans="1:8" customFormat="1" ht="15" customHeight="1" x14ac:dyDescent="0.25">
      <c r="A772" s="28">
        <v>69111901</v>
      </c>
      <c r="B772" s="32" t="s">
        <v>490</v>
      </c>
      <c r="C772" s="33">
        <v>19669119.66</v>
      </c>
      <c r="D772" s="33">
        <v>1286657.82</v>
      </c>
      <c r="E772" s="34">
        <v>20955777.48</v>
      </c>
      <c r="F772" s="33">
        <v>-19669119.66</v>
      </c>
      <c r="G772" s="33">
        <v>0</v>
      </c>
      <c r="H772" s="17"/>
    </row>
    <row r="773" spans="1:8" customFormat="1" ht="15" customHeight="1" x14ac:dyDescent="0.25">
      <c r="A773" s="28">
        <v>691119011</v>
      </c>
      <c r="B773" s="32" t="s">
        <v>490</v>
      </c>
      <c r="C773" s="33">
        <v>19669119.66</v>
      </c>
      <c r="D773" s="33">
        <v>1286657.82</v>
      </c>
      <c r="E773" s="34">
        <v>20955777.48</v>
      </c>
      <c r="F773" s="33">
        <v>-19669119.66</v>
      </c>
      <c r="G773" s="33">
        <v>0</v>
      </c>
      <c r="H773" s="17"/>
    </row>
    <row r="774" spans="1:8" customFormat="1" ht="15" customHeight="1" x14ac:dyDescent="0.25">
      <c r="A774" s="28">
        <v>691119011000001</v>
      </c>
      <c r="B774" s="32" t="s">
        <v>490</v>
      </c>
      <c r="C774" s="33">
        <v>19669119.66</v>
      </c>
      <c r="D774" s="33">
        <v>1286657.82</v>
      </c>
      <c r="E774" s="34">
        <v>20955777.48</v>
      </c>
      <c r="F774" s="33">
        <v>-19669119.66</v>
      </c>
      <c r="G774" s="33">
        <v>0</v>
      </c>
      <c r="H774" s="17"/>
    </row>
    <row r="775" spans="1:8" customFormat="1" ht="15" customHeight="1" x14ac:dyDescent="0.25"/>
    <row r="776" spans="1:8" customFormat="1" ht="15" customHeight="1" x14ac:dyDescent="0.25"/>
    <row r="777" spans="1:8" customFormat="1" ht="15" customHeight="1" x14ac:dyDescent="0.25"/>
    <row r="778" spans="1:8" customFormat="1" ht="15" customHeight="1" x14ac:dyDescent="0.25"/>
    <row r="779" spans="1:8" customFormat="1" ht="15" customHeight="1" x14ac:dyDescent="0.25"/>
    <row r="780" spans="1:8" customFormat="1" ht="15" customHeight="1" x14ac:dyDescent="0.25"/>
    <row r="781" spans="1:8" customFormat="1" ht="15" customHeight="1" x14ac:dyDescent="0.25"/>
    <row r="782" spans="1:8" customFormat="1" ht="15" customHeight="1" x14ac:dyDescent="0.25"/>
    <row r="783" spans="1:8" customFormat="1" ht="15" customHeight="1" x14ac:dyDescent="0.25"/>
    <row r="784" spans="1:8" customFormat="1" ht="15" customHeight="1" x14ac:dyDescent="0.25"/>
    <row r="785" customFormat="1" ht="15" customHeight="1" x14ac:dyDescent="0.25"/>
    <row r="786" customFormat="1" ht="15" customHeight="1" x14ac:dyDescent="0.25"/>
    <row r="787" customFormat="1" ht="15" customHeight="1" x14ac:dyDescent="0.25"/>
    <row r="788" customFormat="1" ht="15" customHeight="1" x14ac:dyDescent="0.25"/>
    <row r="789" customFormat="1" ht="15" customHeight="1" x14ac:dyDescent="0.25"/>
    <row r="790" customFormat="1" ht="15" customHeight="1" x14ac:dyDescent="0.25"/>
    <row r="791" customFormat="1" ht="15" customHeight="1" x14ac:dyDescent="0.25"/>
    <row r="792" customFormat="1" ht="15" customHeight="1" x14ac:dyDescent="0.25"/>
    <row r="793" customFormat="1" ht="15" customHeight="1" x14ac:dyDescent="0.25"/>
    <row r="794" customFormat="1" ht="15" customHeight="1" x14ac:dyDescent="0.25"/>
    <row r="795" customFormat="1" ht="15" customHeight="1" x14ac:dyDescent="0.25"/>
    <row r="796" customFormat="1" ht="15" customHeight="1" x14ac:dyDescent="0.25"/>
    <row r="797" customFormat="1" ht="15" customHeight="1" x14ac:dyDescent="0.25"/>
    <row r="798" customFormat="1" ht="15" customHeight="1" x14ac:dyDescent="0.25"/>
    <row r="799" customFormat="1" ht="15" customHeight="1" x14ac:dyDescent="0.25"/>
    <row r="800" customFormat="1" ht="15" customHeight="1" x14ac:dyDescent="0.25"/>
    <row r="801" customFormat="1" ht="15" customHeight="1" x14ac:dyDescent="0.25"/>
    <row r="802" customFormat="1" ht="15" customHeight="1" x14ac:dyDescent="0.25"/>
    <row r="803" customFormat="1" ht="15" customHeight="1" x14ac:dyDescent="0.25"/>
    <row r="804" customFormat="1" ht="15" customHeight="1" x14ac:dyDescent="0.25"/>
    <row r="805" customFormat="1" ht="15" customHeight="1" x14ac:dyDescent="0.25"/>
    <row r="806" customFormat="1" ht="15" customHeight="1" x14ac:dyDescent="0.25"/>
    <row r="807" customFormat="1" ht="15" customHeight="1" x14ac:dyDescent="0.25"/>
    <row r="808" customFormat="1" ht="15" customHeight="1" x14ac:dyDescent="0.25"/>
    <row r="809" customFormat="1" ht="15" customHeight="1" x14ac:dyDescent="0.25"/>
    <row r="810" customFormat="1" ht="15" customHeight="1" x14ac:dyDescent="0.25"/>
    <row r="811" customFormat="1" ht="15" customHeight="1" x14ac:dyDescent="0.25"/>
    <row r="812" customFormat="1" ht="15" customHeight="1" x14ac:dyDescent="0.25"/>
    <row r="813" customFormat="1" ht="15" customHeight="1" x14ac:dyDescent="0.25"/>
    <row r="814" customFormat="1" ht="15" customHeight="1" x14ac:dyDescent="0.25"/>
    <row r="815" customFormat="1" ht="15" customHeight="1" x14ac:dyDescent="0.25"/>
    <row r="816" customFormat="1" ht="15" customHeight="1" x14ac:dyDescent="0.25"/>
    <row r="817" customFormat="1" ht="15" customHeight="1" x14ac:dyDescent="0.25"/>
    <row r="818" customFormat="1" ht="15" customHeight="1" x14ac:dyDescent="0.25"/>
    <row r="819" customFormat="1" ht="15" customHeight="1" x14ac:dyDescent="0.25"/>
    <row r="820" customFormat="1" ht="15" customHeight="1" x14ac:dyDescent="0.25"/>
    <row r="821" customFormat="1" ht="15" customHeight="1" x14ac:dyDescent="0.25"/>
    <row r="822" customFormat="1" ht="15" customHeight="1" x14ac:dyDescent="0.25"/>
    <row r="823" customFormat="1" ht="15" customHeight="1" x14ac:dyDescent="0.25"/>
    <row r="824" customFormat="1" ht="15" customHeight="1" x14ac:dyDescent="0.25"/>
    <row r="825" customFormat="1" ht="15" customHeight="1" x14ac:dyDescent="0.25"/>
    <row r="826" customFormat="1" ht="15" customHeight="1" x14ac:dyDescent="0.25"/>
    <row r="827" customFormat="1" ht="15" customHeight="1" x14ac:dyDescent="0.25"/>
    <row r="828" customFormat="1" ht="15" customHeight="1" x14ac:dyDescent="0.25"/>
    <row r="829" customFormat="1" ht="15" customHeight="1" x14ac:dyDescent="0.25"/>
    <row r="830" customFormat="1" ht="15" customHeight="1" x14ac:dyDescent="0.25"/>
    <row r="831" customFormat="1" ht="15" customHeight="1" x14ac:dyDescent="0.25"/>
    <row r="832" customFormat="1" ht="15" customHeight="1" x14ac:dyDescent="0.25"/>
    <row r="833" customFormat="1" ht="15" customHeight="1" x14ac:dyDescent="0.25"/>
    <row r="834" customFormat="1" ht="15" customHeight="1" x14ac:dyDescent="0.25"/>
    <row r="835" customFormat="1" ht="15" customHeight="1" x14ac:dyDescent="0.25"/>
    <row r="836" customFormat="1" ht="15" customHeight="1" x14ac:dyDescent="0.25"/>
    <row r="837" customFormat="1" ht="15" customHeight="1" x14ac:dyDescent="0.25"/>
    <row r="838" customFormat="1" ht="15" customHeight="1" x14ac:dyDescent="0.25"/>
    <row r="839" customFormat="1" ht="15" customHeight="1" x14ac:dyDescent="0.25"/>
    <row r="840" customFormat="1" ht="15" customHeight="1" x14ac:dyDescent="0.25"/>
    <row r="841" customFormat="1" ht="15" customHeight="1" x14ac:dyDescent="0.25"/>
    <row r="842" customFormat="1" x14ac:dyDescent="0.25"/>
    <row r="843" customFormat="1" ht="15" customHeight="1" x14ac:dyDescent="0.25"/>
    <row r="844" customFormat="1" ht="15" customHeight="1" x14ac:dyDescent="0.25"/>
    <row r="845" customFormat="1" ht="15" customHeight="1" x14ac:dyDescent="0.25"/>
    <row r="846" customFormat="1" ht="15" customHeight="1" x14ac:dyDescent="0.25"/>
    <row r="847" customFormat="1" x14ac:dyDescent="0.25"/>
    <row r="848" customFormat="1" ht="15" customHeight="1" x14ac:dyDescent="0.25"/>
    <row r="849" customFormat="1" ht="15" customHeight="1" x14ac:dyDescent="0.25"/>
    <row r="850" customFormat="1" ht="15" customHeight="1" x14ac:dyDescent="0.25"/>
    <row r="851" customFormat="1" ht="15" customHeight="1" x14ac:dyDescent="0.25"/>
    <row r="852" customFormat="1" ht="15" customHeight="1" x14ac:dyDescent="0.25"/>
    <row r="853" customFormat="1" x14ac:dyDescent="0.25"/>
    <row r="854" customFormat="1" ht="15" customHeight="1" x14ac:dyDescent="0.25"/>
    <row r="855" customFormat="1" x14ac:dyDescent="0.25"/>
    <row r="856" customFormat="1" ht="15" customHeight="1" x14ac:dyDescent="0.25"/>
    <row r="857" customFormat="1" ht="15" customHeight="1" x14ac:dyDescent="0.25"/>
    <row r="858" customFormat="1" ht="15" customHeight="1" x14ac:dyDescent="0.25"/>
    <row r="859" customFormat="1" ht="15" customHeight="1" x14ac:dyDescent="0.25"/>
    <row r="860" customFormat="1" x14ac:dyDescent="0.25"/>
    <row r="861" customFormat="1" ht="15" customHeight="1" x14ac:dyDescent="0.25"/>
    <row r="862" customFormat="1" ht="15" customHeight="1" x14ac:dyDescent="0.25"/>
    <row r="863" customFormat="1" ht="15" customHeight="1" x14ac:dyDescent="0.25"/>
    <row r="864" customFormat="1" ht="15" customHeight="1" x14ac:dyDescent="0.25"/>
    <row r="865" customFormat="1" ht="15" customHeight="1" x14ac:dyDescent="0.25"/>
    <row r="866" customFormat="1" ht="15" customHeight="1" x14ac:dyDescent="0.25"/>
    <row r="867" customFormat="1" ht="15" customHeight="1" x14ac:dyDescent="0.25"/>
    <row r="868" customFormat="1" ht="15" customHeight="1" x14ac:dyDescent="0.25"/>
    <row r="869" customFormat="1" ht="15" customHeight="1" x14ac:dyDescent="0.25"/>
    <row r="870" customFormat="1" ht="15" customHeight="1" x14ac:dyDescent="0.25"/>
    <row r="871" customFormat="1" ht="15" customHeight="1" x14ac:dyDescent="0.25"/>
    <row r="872" customFormat="1" ht="15" customHeight="1" x14ac:dyDescent="0.25"/>
    <row r="873" customFormat="1" ht="15" customHeight="1" x14ac:dyDescent="0.25"/>
    <row r="874" customFormat="1" ht="15" customHeight="1" x14ac:dyDescent="0.25"/>
    <row r="875" customFormat="1" ht="15" customHeight="1" x14ac:dyDescent="0.25"/>
    <row r="876" customFormat="1" ht="15" customHeight="1" x14ac:dyDescent="0.25"/>
    <row r="877" customFormat="1" ht="15" customHeight="1" x14ac:dyDescent="0.25"/>
    <row r="878" customFormat="1" ht="15" customHeight="1" x14ac:dyDescent="0.25"/>
    <row r="879" customFormat="1" ht="15" customHeight="1" x14ac:dyDescent="0.25"/>
    <row r="880" customFormat="1" ht="15" customHeight="1" x14ac:dyDescent="0.25"/>
    <row r="881" customFormat="1" ht="15" customHeight="1" x14ac:dyDescent="0.25"/>
    <row r="882" customFormat="1" ht="15" customHeight="1" x14ac:dyDescent="0.25"/>
    <row r="883" customFormat="1" ht="15" customHeight="1" x14ac:dyDescent="0.25"/>
    <row r="884" customFormat="1" ht="15" customHeight="1" x14ac:dyDescent="0.25"/>
    <row r="885" customFormat="1" ht="15" customHeight="1" x14ac:dyDescent="0.25"/>
    <row r="886" customFormat="1" ht="15" customHeight="1" x14ac:dyDescent="0.25"/>
    <row r="887" customFormat="1" ht="15" customHeight="1" x14ac:dyDescent="0.25"/>
    <row r="888" customFormat="1" ht="15" customHeight="1" x14ac:dyDescent="0.25"/>
    <row r="889" customFormat="1" ht="15" customHeight="1" x14ac:dyDescent="0.25"/>
    <row r="890" customFormat="1" ht="15" customHeight="1" x14ac:dyDescent="0.25"/>
    <row r="891" customFormat="1" ht="15" customHeight="1" x14ac:dyDescent="0.25"/>
    <row r="892" customFormat="1" ht="15" customHeight="1" x14ac:dyDescent="0.25"/>
    <row r="893" customFormat="1" x14ac:dyDescent="0.25"/>
    <row r="894" customFormat="1" ht="15" customHeight="1" x14ac:dyDescent="0.25"/>
    <row r="895" customFormat="1" ht="15" customHeight="1" x14ac:dyDescent="0.25"/>
    <row r="896" customFormat="1" ht="15" customHeight="1" x14ac:dyDescent="0.25"/>
    <row r="897" customFormat="1" ht="15" customHeight="1" x14ac:dyDescent="0.25"/>
    <row r="898" customFormat="1" ht="15" customHeight="1" x14ac:dyDescent="0.25"/>
    <row r="899" customFormat="1" ht="15" customHeight="1" x14ac:dyDescent="0.25"/>
    <row r="900" customFormat="1" ht="15" customHeight="1" x14ac:dyDescent="0.25"/>
    <row r="901" customFormat="1" ht="15" customHeight="1" x14ac:dyDescent="0.25"/>
    <row r="902" customFormat="1" ht="15" customHeight="1" x14ac:dyDescent="0.25"/>
    <row r="903" customFormat="1" ht="15" customHeight="1" x14ac:dyDescent="0.25"/>
    <row r="904" customFormat="1" ht="15" customHeight="1" x14ac:dyDescent="0.25"/>
    <row r="905" customFormat="1" ht="15" customHeight="1" x14ac:dyDescent="0.25"/>
    <row r="906" customFormat="1" ht="15" customHeight="1" x14ac:dyDescent="0.25"/>
    <row r="907" customFormat="1" ht="15" customHeight="1" x14ac:dyDescent="0.25"/>
    <row r="908" customFormat="1" ht="15" customHeight="1" x14ac:dyDescent="0.25"/>
    <row r="909" customFormat="1" ht="15" customHeight="1" x14ac:dyDescent="0.25"/>
    <row r="910" customFormat="1" ht="15" customHeight="1" x14ac:dyDescent="0.25"/>
    <row r="911" customFormat="1" ht="15" customHeight="1" x14ac:dyDescent="0.25"/>
    <row r="912" customFormat="1" ht="15" customHeight="1" x14ac:dyDescent="0.25"/>
    <row r="913" customFormat="1" ht="15" customHeight="1" x14ac:dyDescent="0.25"/>
    <row r="914" customFormat="1" ht="15" customHeight="1" x14ac:dyDescent="0.25"/>
    <row r="915" customFormat="1" ht="15" customHeight="1" x14ac:dyDescent="0.25"/>
    <row r="916" customFormat="1" ht="15" customHeight="1" x14ac:dyDescent="0.25"/>
    <row r="917" customFormat="1" ht="15" customHeight="1" x14ac:dyDescent="0.25"/>
    <row r="918" customFormat="1" ht="15" customHeight="1" x14ac:dyDescent="0.25"/>
    <row r="919" customFormat="1" ht="15" customHeight="1" x14ac:dyDescent="0.25"/>
    <row r="920" customFormat="1" ht="15" customHeight="1" x14ac:dyDescent="0.25"/>
    <row r="921" customFormat="1" ht="15" customHeight="1" x14ac:dyDescent="0.25"/>
    <row r="922" customFormat="1" ht="15" customHeight="1" x14ac:dyDescent="0.25"/>
    <row r="923" customFormat="1" ht="15" customHeight="1" x14ac:dyDescent="0.25"/>
    <row r="924" customFormat="1" ht="15" customHeight="1" x14ac:dyDescent="0.25"/>
    <row r="925" customFormat="1" ht="15" customHeight="1" x14ac:dyDescent="0.25"/>
    <row r="926" customFormat="1" ht="15" customHeight="1" x14ac:dyDescent="0.25"/>
    <row r="927" customFormat="1" ht="15" customHeight="1" x14ac:dyDescent="0.25"/>
    <row r="928" customFormat="1" ht="15" customHeight="1" x14ac:dyDescent="0.25"/>
    <row r="929" customFormat="1" ht="15" customHeight="1" x14ac:dyDescent="0.25"/>
    <row r="930" customFormat="1" ht="15" customHeight="1" x14ac:dyDescent="0.25"/>
    <row r="931" customFormat="1" ht="15" customHeight="1" x14ac:dyDescent="0.25"/>
    <row r="932" customFormat="1" ht="15" customHeight="1" x14ac:dyDescent="0.25"/>
    <row r="933" customFormat="1" ht="15" customHeight="1" x14ac:dyDescent="0.25"/>
    <row r="934" customFormat="1" ht="15" customHeight="1" x14ac:dyDescent="0.25"/>
    <row r="935" customFormat="1" ht="15" customHeight="1" x14ac:dyDescent="0.25"/>
    <row r="936" customFormat="1" ht="15" customHeight="1" x14ac:dyDescent="0.25"/>
    <row r="937" customFormat="1" ht="15" customHeight="1" x14ac:dyDescent="0.25"/>
    <row r="938" customFormat="1" x14ac:dyDescent="0.25"/>
    <row r="939" customFormat="1" ht="15" customHeight="1" x14ac:dyDescent="0.25"/>
    <row r="940" customFormat="1" ht="15" customHeight="1" x14ac:dyDescent="0.25"/>
    <row r="941" customFormat="1" ht="15" customHeight="1" x14ac:dyDescent="0.25"/>
    <row r="942" customFormat="1" ht="15" customHeight="1" x14ac:dyDescent="0.25"/>
    <row r="943" customFormat="1" ht="15" customHeight="1" x14ac:dyDescent="0.25"/>
    <row r="944" customFormat="1" ht="15" customHeight="1" x14ac:dyDescent="0.25"/>
    <row r="945" customFormat="1" ht="15" customHeight="1" x14ac:dyDescent="0.25"/>
    <row r="946" customFormat="1" ht="15" customHeight="1" x14ac:dyDescent="0.25"/>
    <row r="947" customFormat="1" x14ac:dyDescent="0.25"/>
    <row r="948" customFormat="1" ht="15" customHeight="1" x14ac:dyDescent="0.25"/>
    <row r="949" customFormat="1" ht="15" customHeight="1" x14ac:dyDescent="0.25"/>
    <row r="950" customFormat="1" ht="15" customHeight="1" x14ac:dyDescent="0.25"/>
    <row r="951" customFormat="1" ht="15" customHeight="1" x14ac:dyDescent="0.25"/>
    <row r="952" customFormat="1" ht="15" customHeight="1" x14ac:dyDescent="0.25"/>
    <row r="953" customFormat="1" ht="15" customHeight="1" x14ac:dyDescent="0.25"/>
    <row r="954" customFormat="1" ht="15" customHeight="1" x14ac:dyDescent="0.25"/>
    <row r="955" customFormat="1" ht="15" customHeight="1" x14ac:dyDescent="0.25"/>
    <row r="956" customFormat="1" ht="15" customHeight="1" x14ac:dyDescent="0.25"/>
    <row r="957" customFormat="1" ht="15" customHeight="1" x14ac:dyDescent="0.25"/>
    <row r="958" customFormat="1" ht="15" customHeight="1" x14ac:dyDescent="0.25"/>
    <row r="959" customFormat="1" ht="15" customHeight="1" x14ac:dyDescent="0.25"/>
    <row r="960" customFormat="1" ht="15" customHeight="1" x14ac:dyDescent="0.25"/>
    <row r="961" customFormat="1" x14ac:dyDescent="0.25"/>
    <row r="962" customFormat="1" ht="15" customHeight="1" x14ac:dyDescent="0.25"/>
    <row r="963" customFormat="1" ht="15" customHeight="1" x14ac:dyDescent="0.25"/>
    <row r="964" customFormat="1" ht="15" customHeight="1" x14ac:dyDescent="0.25"/>
    <row r="965" customFormat="1" ht="15" customHeight="1" x14ac:dyDescent="0.25"/>
    <row r="966" customFormat="1" ht="15" customHeight="1" x14ac:dyDescent="0.25"/>
    <row r="967" customFormat="1" ht="15" customHeight="1" x14ac:dyDescent="0.25"/>
    <row r="968" customFormat="1" ht="15" customHeight="1" x14ac:dyDescent="0.25"/>
    <row r="969" customFormat="1" x14ac:dyDescent="0.25"/>
    <row r="970" customFormat="1" ht="15" customHeight="1" x14ac:dyDescent="0.25"/>
    <row r="971" customFormat="1" x14ac:dyDescent="0.25"/>
    <row r="972" customFormat="1" ht="15" customHeight="1" x14ac:dyDescent="0.25"/>
    <row r="973" customFormat="1" ht="15" customHeight="1" x14ac:dyDescent="0.25"/>
    <row r="974" customFormat="1" ht="15" customHeight="1" x14ac:dyDescent="0.25"/>
    <row r="975" customFormat="1" ht="15" customHeight="1" x14ac:dyDescent="0.25"/>
    <row r="976" customFormat="1" ht="15" customHeight="1" x14ac:dyDescent="0.25"/>
    <row r="977" customFormat="1" ht="15" customHeight="1" x14ac:dyDescent="0.25"/>
    <row r="978" customFormat="1" ht="15" customHeight="1" x14ac:dyDescent="0.25"/>
    <row r="979" customFormat="1" ht="15" customHeight="1" x14ac:dyDescent="0.25"/>
    <row r="980" customFormat="1" ht="15" customHeight="1" x14ac:dyDescent="0.25"/>
    <row r="981" customFormat="1" ht="15" customHeight="1" x14ac:dyDescent="0.25"/>
    <row r="982" customFormat="1" ht="15" customHeight="1" x14ac:dyDescent="0.25"/>
    <row r="983" customFormat="1" ht="15" customHeight="1" x14ac:dyDescent="0.25"/>
    <row r="984" customFormat="1" ht="15" customHeight="1" x14ac:dyDescent="0.25"/>
    <row r="985" customFormat="1" ht="15" customHeight="1" x14ac:dyDescent="0.25"/>
    <row r="986" customFormat="1" ht="15" customHeight="1" x14ac:dyDescent="0.25"/>
    <row r="987" customFormat="1" ht="15" customHeight="1" x14ac:dyDescent="0.25"/>
    <row r="988" customFormat="1" ht="15" customHeight="1" x14ac:dyDescent="0.25"/>
    <row r="989" customFormat="1" ht="15" customHeight="1" x14ac:dyDescent="0.25"/>
    <row r="990" customFormat="1" ht="15" customHeight="1" x14ac:dyDescent="0.25"/>
    <row r="991" customFormat="1" ht="15" customHeight="1" x14ac:dyDescent="0.25"/>
    <row r="992" customFormat="1" ht="15" customHeight="1" x14ac:dyDescent="0.25"/>
    <row r="993" customFormat="1" ht="15" customHeight="1" x14ac:dyDescent="0.25"/>
    <row r="994" customFormat="1" ht="15" customHeight="1" x14ac:dyDescent="0.25"/>
    <row r="995" customFormat="1" ht="15" customHeight="1" x14ac:dyDescent="0.25"/>
    <row r="996" customFormat="1" ht="15" customHeight="1" x14ac:dyDescent="0.25"/>
    <row r="997" customFormat="1" ht="15" customHeight="1" x14ac:dyDescent="0.25"/>
    <row r="998" customFormat="1" ht="15" customHeight="1" x14ac:dyDescent="0.25"/>
    <row r="999" customFormat="1" ht="15" customHeight="1" x14ac:dyDescent="0.25"/>
    <row r="1000" customFormat="1" ht="15" customHeight="1" x14ac:dyDescent="0.25"/>
    <row r="1001" customFormat="1" ht="15" customHeight="1" x14ac:dyDescent="0.25"/>
    <row r="1002" customFormat="1" ht="15" customHeight="1" x14ac:dyDescent="0.25"/>
    <row r="1003" customFormat="1" ht="15" customHeight="1" x14ac:dyDescent="0.25"/>
    <row r="1004" customFormat="1" ht="15" customHeight="1" x14ac:dyDescent="0.25"/>
    <row r="1005" customFormat="1" ht="15" customHeight="1" x14ac:dyDescent="0.25"/>
    <row r="1006" customFormat="1" ht="15" customHeight="1" x14ac:dyDescent="0.25"/>
    <row r="1007" customFormat="1" ht="15" customHeight="1" x14ac:dyDescent="0.25"/>
    <row r="1008" customFormat="1" ht="15" customHeight="1" x14ac:dyDescent="0.25"/>
    <row r="1009" customFormat="1" ht="15" customHeight="1" x14ac:dyDescent="0.25"/>
    <row r="1010" customFormat="1" ht="15" customHeight="1" x14ac:dyDescent="0.25"/>
    <row r="1011" customFormat="1" ht="15" customHeight="1" x14ac:dyDescent="0.25"/>
    <row r="1012" customFormat="1" ht="15" customHeight="1" x14ac:dyDescent="0.25"/>
    <row r="1013" customFormat="1" ht="15" customHeight="1" x14ac:dyDescent="0.25"/>
    <row r="1014" customFormat="1" ht="15" customHeight="1" x14ac:dyDescent="0.25"/>
    <row r="1015" customFormat="1" ht="15" customHeight="1" x14ac:dyDescent="0.25"/>
    <row r="1016" customFormat="1" ht="15" customHeight="1" x14ac:dyDescent="0.25"/>
    <row r="1017" customFormat="1" ht="15" customHeight="1" x14ac:dyDescent="0.25"/>
    <row r="1018" customFormat="1" ht="15" customHeight="1" x14ac:dyDescent="0.25"/>
    <row r="1019" customFormat="1" ht="15" customHeight="1" x14ac:dyDescent="0.25"/>
    <row r="1020" customFormat="1" ht="15" customHeight="1" x14ac:dyDescent="0.25"/>
    <row r="1021" customFormat="1" ht="15" customHeight="1" x14ac:dyDescent="0.25"/>
    <row r="1022" customFormat="1" ht="15" customHeight="1" x14ac:dyDescent="0.25"/>
    <row r="1023" customFormat="1" ht="15" customHeight="1" x14ac:dyDescent="0.25"/>
    <row r="1024" customFormat="1" ht="15" customHeight="1" x14ac:dyDescent="0.25"/>
    <row r="1025" customFormat="1" ht="15" customHeight="1" x14ac:dyDescent="0.25"/>
    <row r="1026" customFormat="1" ht="15" customHeight="1" x14ac:dyDescent="0.25"/>
    <row r="1027" customFormat="1" ht="15" customHeight="1" x14ac:dyDescent="0.25"/>
    <row r="1028" customFormat="1" ht="15" customHeight="1" x14ac:dyDescent="0.25"/>
    <row r="1029" customFormat="1" ht="15" customHeight="1" x14ac:dyDescent="0.25"/>
    <row r="1030" customFormat="1" ht="15" customHeight="1" x14ac:dyDescent="0.25"/>
    <row r="1031" customFormat="1" ht="15" customHeight="1" x14ac:dyDescent="0.25"/>
    <row r="1032" customFormat="1" ht="15" customHeight="1" x14ac:dyDescent="0.25"/>
    <row r="1033" customFormat="1" ht="15" customHeight="1" x14ac:dyDescent="0.25"/>
    <row r="1034" customFormat="1" ht="15" customHeight="1" x14ac:dyDescent="0.25"/>
    <row r="1035" customFormat="1" ht="15" customHeight="1" x14ac:dyDescent="0.25"/>
    <row r="1036" customFormat="1" ht="15" customHeight="1" x14ac:dyDescent="0.25"/>
    <row r="1037" customFormat="1" ht="15" customHeight="1" x14ac:dyDescent="0.25"/>
    <row r="1038" customFormat="1" ht="15" customHeight="1" x14ac:dyDescent="0.25"/>
    <row r="1039" customFormat="1" ht="15" customHeight="1" x14ac:dyDescent="0.25"/>
    <row r="1040" customFormat="1" ht="15" customHeight="1" x14ac:dyDescent="0.25"/>
    <row r="1041" customFormat="1" ht="15" customHeight="1" x14ac:dyDescent="0.25"/>
    <row r="1042" customFormat="1" ht="15" customHeight="1" x14ac:dyDescent="0.25"/>
    <row r="1043" customFormat="1" ht="15" customHeight="1" x14ac:dyDescent="0.25"/>
    <row r="1044" customFormat="1" ht="15" customHeight="1" x14ac:dyDescent="0.25"/>
    <row r="1045" customFormat="1" ht="15" customHeight="1" x14ac:dyDescent="0.25"/>
    <row r="1046" customFormat="1" ht="15" customHeight="1" x14ac:dyDescent="0.25"/>
    <row r="1047" customFormat="1" ht="15" customHeight="1" x14ac:dyDescent="0.25"/>
    <row r="1048" customFormat="1" ht="15" customHeight="1" x14ac:dyDescent="0.25"/>
    <row r="1049" customFormat="1" ht="15" customHeight="1" x14ac:dyDescent="0.25"/>
    <row r="1050" customFormat="1" ht="15" customHeight="1" x14ac:dyDescent="0.25"/>
    <row r="1051" customFormat="1" ht="15" customHeight="1" x14ac:dyDescent="0.25"/>
    <row r="1052" customFormat="1" ht="15" customHeight="1" x14ac:dyDescent="0.25"/>
    <row r="1053" customFormat="1" ht="15" customHeight="1" x14ac:dyDescent="0.25"/>
    <row r="1054" customFormat="1" ht="15" customHeight="1" x14ac:dyDescent="0.25"/>
    <row r="1055" customFormat="1" ht="15" customHeight="1" x14ac:dyDescent="0.25"/>
    <row r="1056" customFormat="1" ht="15" customHeight="1" x14ac:dyDescent="0.25"/>
    <row r="1057" customFormat="1" ht="15" customHeight="1" x14ac:dyDescent="0.25"/>
    <row r="1058" customFormat="1" ht="15" customHeight="1" x14ac:dyDescent="0.25"/>
    <row r="1059" customFormat="1" ht="15" customHeight="1" x14ac:dyDescent="0.25"/>
    <row r="1060" customFormat="1" ht="15" customHeight="1" x14ac:dyDescent="0.25"/>
    <row r="1061" customFormat="1" ht="15" customHeight="1" x14ac:dyDescent="0.25"/>
    <row r="1062" customFormat="1" x14ac:dyDescent="0.25"/>
    <row r="1063" customFormat="1" ht="15" customHeight="1" x14ac:dyDescent="0.25"/>
    <row r="1064" customFormat="1" ht="15" customHeight="1" x14ac:dyDescent="0.25"/>
    <row r="1065" customFormat="1" ht="15" customHeight="1" x14ac:dyDescent="0.25"/>
    <row r="1066" customFormat="1" ht="15" customHeight="1" x14ac:dyDescent="0.25"/>
    <row r="1067" customFormat="1" ht="15" customHeight="1" x14ac:dyDescent="0.25"/>
    <row r="1068" customFormat="1" ht="15" customHeight="1" x14ac:dyDescent="0.25"/>
    <row r="1069" customFormat="1" x14ac:dyDescent="0.25"/>
    <row r="1070" customFormat="1" ht="15" customHeight="1" x14ac:dyDescent="0.25"/>
    <row r="1071" customFormat="1" x14ac:dyDescent="0.25"/>
    <row r="1072" customFormat="1" ht="15" customHeight="1" x14ac:dyDescent="0.25"/>
    <row r="1073" customFormat="1" ht="15" customHeight="1" x14ac:dyDescent="0.25"/>
    <row r="1074" customFormat="1" ht="15" customHeight="1" x14ac:dyDescent="0.25"/>
    <row r="1075" customFormat="1" ht="15" customHeight="1" x14ac:dyDescent="0.25"/>
    <row r="1076" customFormat="1" ht="15" customHeight="1" x14ac:dyDescent="0.25"/>
    <row r="1077" customFormat="1" ht="15" customHeight="1" x14ac:dyDescent="0.25"/>
    <row r="1078" customFormat="1" ht="15" customHeight="1" x14ac:dyDescent="0.25"/>
    <row r="1079" customFormat="1" ht="15" customHeight="1" x14ac:dyDescent="0.25"/>
    <row r="1080" customFormat="1" ht="15" customHeight="1" x14ac:dyDescent="0.25"/>
    <row r="1081" customFormat="1" ht="15" customHeight="1" x14ac:dyDescent="0.25"/>
    <row r="1082" customFormat="1" ht="15" customHeight="1" x14ac:dyDescent="0.25"/>
    <row r="1083" customFormat="1" ht="15" customHeight="1" x14ac:dyDescent="0.25"/>
    <row r="1084" customFormat="1" ht="15" customHeight="1" x14ac:dyDescent="0.25"/>
    <row r="1085" customFormat="1" ht="15" customHeight="1" x14ac:dyDescent="0.25"/>
    <row r="1086" customFormat="1" ht="15" customHeight="1" x14ac:dyDescent="0.25"/>
    <row r="1087" customFormat="1" ht="15" customHeight="1" x14ac:dyDescent="0.25"/>
    <row r="1088" customFormat="1" ht="15" customHeight="1" x14ac:dyDescent="0.25"/>
    <row r="1089" customFormat="1" ht="15" customHeight="1" x14ac:dyDescent="0.25"/>
    <row r="1090" customFormat="1" ht="15" customHeight="1" x14ac:dyDescent="0.25"/>
    <row r="1091" customFormat="1" ht="15" customHeight="1" x14ac:dyDescent="0.25"/>
    <row r="1092" customFormat="1" ht="15" customHeight="1" x14ac:dyDescent="0.25"/>
    <row r="1093" customFormat="1" ht="15" customHeight="1" x14ac:dyDescent="0.25"/>
    <row r="1094" customFormat="1" ht="15" customHeight="1" x14ac:dyDescent="0.25"/>
    <row r="1095" customFormat="1" ht="15" customHeight="1" x14ac:dyDescent="0.25"/>
    <row r="1096" customFormat="1" ht="15" customHeight="1" x14ac:dyDescent="0.25"/>
    <row r="1097" customFormat="1" ht="15" customHeight="1" x14ac:dyDescent="0.25"/>
    <row r="1098" customFormat="1" ht="15" customHeight="1" x14ac:dyDescent="0.25"/>
    <row r="1099" customFormat="1" x14ac:dyDescent="0.25"/>
    <row r="1100" customFormat="1" ht="15" customHeight="1" x14ac:dyDescent="0.25"/>
    <row r="1101" customFormat="1" ht="15" customHeight="1" x14ac:dyDescent="0.25"/>
    <row r="1102" customFormat="1" x14ac:dyDescent="0.25"/>
    <row r="1103" customFormat="1" ht="15" customHeight="1" x14ac:dyDescent="0.25"/>
    <row r="1104" customFormat="1" ht="15" customHeight="1" x14ac:dyDescent="0.25"/>
    <row r="1105" customFormat="1" x14ac:dyDescent="0.25"/>
    <row r="1106" customFormat="1" ht="15" customHeight="1" x14ac:dyDescent="0.25"/>
    <row r="1107" customFormat="1" ht="15" customHeight="1" x14ac:dyDescent="0.25"/>
    <row r="1108" customFormat="1" ht="15" customHeight="1" x14ac:dyDescent="0.25"/>
    <row r="1109" customFormat="1" ht="15" customHeight="1" x14ac:dyDescent="0.25"/>
    <row r="1110" customFormat="1" x14ac:dyDescent="0.25"/>
    <row r="1111" customFormat="1" ht="15" customHeight="1" x14ac:dyDescent="0.25"/>
    <row r="1112" customFormat="1" ht="15" customHeight="1" x14ac:dyDescent="0.25"/>
    <row r="1113" customFormat="1" ht="15" customHeight="1" x14ac:dyDescent="0.25"/>
    <row r="1114" customFormat="1" ht="15" customHeight="1" x14ac:dyDescent="0.25"/>
    <row r="1115" customFormat="1" ht="15" customHeight="1" x14ac:dyDescent="0.25"/>
    <row r="1116" customFormat="1" ht="15" customHeight="1" x14ac:dyDescent="0.25"/>
    <row r="1117" customFormat="1" ht="15" customHeight="1" x14ac:dyDescent="0.25"/>
    <row r="1118" customFormat="1" ht="15" customHeight="1" x14ac:dyDescent="0.25"/>
    <row r="1119" customFormat="1" ht="15" customHeight="1" x14ac:dyDescent="0.25"/>
    <row r="1120" customFormat="1" ht="15" customHeight="1" x14ac:dyDescent="0.25"/>
    <row r="1121" customFormat="1" ht="15" customHeight="1" x14ac:dyDescent="0.25"/>
    <row r="1122" customFormat="1" ht="15" customHeight="1" x14ac:dyDescent="0.25"/>
    <row r="1123" customFormat="1" ht="15" customHeight="1" x14ac:dyDescent="0.25"/>
    <row r="1124" customFormat="1" ht="15" customHeight="1" x14ac:dyDescent="0.25"/>
    <row r="1125" customFormat="1" ht="15" customHeight="1" x14ac:dyDescent="0.25"/>
    <row r="1126" customFormat="1" ht="15" customHeight="1" x14ac:dyDescent="0.25"/>
    <row r="1127" customFormat="1" ht="15" customHeight="1" x14ac:dyDescent="0.25"/>
    <row r="1128" customFormat="1" x14ac:dyDescent="0.25"/>
    <row r="1129" customFormat="1" ht="15" customHeight="1" x14ac:dyDescent="0.25"/>
    <row r="1130" customFormat="1" ht="15" customHeight="1" x14ac:dyDescent="0.25"/>
    <row r="1131" customFormat="1" ht="15" customHeight="1" x14ac:dyDescent="0.25"/>
    <row r="1132" customFormat="1" ht="15" customHeight="1" x14ac:dyDescent="0.25"/>
    <row r="1133" customFormat="1" ht="15" customHeight="1" x14ac:dyDescent="0.25"/>
    <row r="1134" customFormat="1" ht="15" customHeight="1" x14ac:dyDescent="0.25"/>
    <row r="1135" customFormat="1" ht="15" customHeight="1" x14ac:dyDescent="0.25"/>
    <row r="1136" customFormat="1" ht="15" customHeight="1" x14ac:dyDescent="0.25"/>
    <row r="1137" customFormat="1" ht="15" customHeight="1" x14ac:dyDescent="0.25"/>
    <row r="1138" customFormat="1" ht="15" customHeight="1" x14ac:dyDescent="0.25"/>
    <row r="1139" customFormat="1" ht="15" customHeight="1" x14ac:dyDescent="0.25"/>
    <row r="1140" customFormat="1" ht="15" customHeight="1" x14ac:dyDescent="0.25"/>
    <row r="1141" customFormat="1" ht="15" customHeight="1" x14ac:dyDescent="0.25"/>
    <row r="1142" customFormat="1" ht="15" customHeight="1" x14ac:dyDescent="0.25"/>
    <row r="1143" customFormat="1" ht="15" customHeight="1" x14ac:dyDescent="0.25"/>
    <row r="1144" customFormat="1" ht="15" customHeight="1" x14ac:dyDescent="0.25"/>
    <row r="1145" customFormat="1" ht="15" customHeight="1" x14ac:dyDescent="0.25"/>
    <row r="1146" customFormat="1" x14ac:dyDescent="0.25"/>
    <row r="1147" customFormat="1" ht="15" customHeight="1" x14ac:dyDescent="0.25"/>
    <row r="1148" customFormat="1" ht="15" customHeight="1" x14ac:dyDescent="0.25"/>
    <row r="1149" customFormat="1" ht="15" customHeight="1" x14ac:dyDescent="0.25"/>
    <row r="1150" customFormat="1" ht="15" customHeight="1" x14ac:dyDescent="0.25"/>
    <row r="1151" customFormat="1" ht="15" customHeight="1" x14ac:dyDescent="0.25"/>
    <row r="1152" customFormat="1" ht="15" customHeight="1" x14ac:dyDescent="0.25"/>
    <row r="1153" customFormat="1" ht="15" customHeight="1" x14ac:dyDescent="0.25"/>
    <row r="1154" customFormat="1" ht="15" customHeight="1" x14ac:dyDescent="0.25"/>
    <row r="1155" customFormat="1" ht="15" customHeight="1" x14ac:dyDescent="0.25"/>
    <row r="1156" customFormat="1" ht="15" customHeight="1" x14ac:dyDescent="0.25"/>
    <row r="1157" customFormat="1" ht="15" customHeight="1" x14ac:dyDescent="0.25"/>
    <row r="1158" customFormat="1" ht="15" customHeight="1" x14ac:dyDescent="0.25"/>
    <row r="1159" customFormat="1" x14ac:dyDescent="0.25"/>
    <row r="1160" customFormat="1" ht="15" customHeight="1" x14ac:dyDescent="0.25"/>
    <row r="1161" customFormat="1" ht="15" customHeight="1" x14ac:dyDescent="0.25"/>
    <row r="1162" customFormat="1" ht="15" customHeight="1" x14ac:dyDescent="0.25"/>
    <row r="1163" customFormat="1" ht="15" customHeight="1" x14ac:dyDescent="0.25"/>
    <row r="1164" customFormat="1" ht="15" customHeight="1" x14ac:dyDescent="0.25"/>
    <row r="1165" customFormat="1" ht="15" customHeight="1" x14ac:dyDescent="0.25"/>
    <row r="1166" customFormat="1" ht="15" customHeight="1" x14ac:dyDescent="0.25"/>
    <row r="1167" customFormat="1" x14ac:dyDescent="0.25"/>
    <row r="1168" customFormat="1" ht="15" customHeight="1" x14ac:dyDescent="0.25"/>
    <row r="1169" customFormat="1" ht="15" customHeight="1" x14ac:dyDescent="0.25"/>
    <row r="1170" customFormat="1" x14ac:dyDescent="0.25"/>
    <row r="1171" customFormat="1" ht="15" customHeight="1" x14ac:dyDescent="0.25"/>
    <row r="1172" customFormat="1" ht="15" customHeight="1" x14ac:dyDescent="0.25"/>
    <row r="1173" customFormat="1" x14ac:dyDescent="0.25"/>
    <row r="1174" customFormat="1" ht="15" customHeight="1" x14ac:dyDescent="0.25"/>
    <row r="1175" customFormat="1" ht="15" customHeight="1" x14ac:dyDescent="0.25"/>
    <row r="1176" customFormat="1" ht="15" customHeight="1" x14ac:dyDescent="0.25"/>
    <row r="1177" customFormat="1" ht="15" customHeight="1" x14ac:dyDescent="0.25"/>
    <row r="1178" customFormat="1" ht="15" customHeight="1" x14ac:dyDescent="0.25"/>
    <row r="1179" customFormat="1" ht="15" customHeight="1" x14ac:dyDescent="0.25"/>
    <row r="1180" customFormat="1" ht="15" customHeight="1" x14ac:dyDescent="0.25"/>
    <row r="1181" customFormat="1" ht="15" customHeight="1" x14ac:dyDescent="0.25"/>
    <row r="1182" customFormat="1" ht="15" customHeight="1" x14ac:dyDescent="0.25"/>
    <row r="1183" customFormat="1" ht="15" customHeight="1" x14ac:dyDescent="0.25"/>
    <row r="1184" customFormat="1" ht="15" customHeight="1" x14ac:dyDescent="0.25"/>
    <row r="1185" customFormat="1" ht="15" customHeight="1" x14ac:dyDescent="0.25"/>
    <row r="1186" customFormat="1" ht="15" customHeight="1" x14ac:dyDescent="0.25"/>
    <row r="1187" customFormat="1" ht="15" customHeight="1" x14ac:dyDescent="0.25"/>
    <row r="1188" customFormat="1" ht="15" customHeight="1" x14ac:dyDescent="0.25"/>
    <row r="1189" customFormat="1" ht="15" customHeight="1" x14ac:dyDescent="0.25"/>
    <row r="1190" customFormat="1" ht="15" customHeight="1" x14ac:dyDescent="0.25"/>
    <row r="1191" customFormat="1" x14ac:dyDescent="0.25"/>
    <row r="1192" customFormat="1" ht="15" customHeight="1" x14ac:dyDescent="0.25"/>
    <row r="1193" customFormat="1" ht="15" customHeight="1" x14ac:dyDescent="0.25"/>
    <row r="1194" customFormat="1" ht="15" customHeight="1" x14ac:dyDescent="0.25"/>
    <row r="1195" customFormat="1" ht="15" customHeight="1" x14ac:dyDescent="0.25"/>
    <row r="1196" customFormat="1" ht="15" customHeight="1" x14ac:dyDescent="0.25"/>
    <row r="1197" customFormat="1" ht="15" customHeight="1" x14ac:dyDescent="0.25"/>
    <row r="1198" customFormat="1" ht="15" customHeight="1" x14ac:dyDescent="0.25"/>
    <row r="1199" customFormat="1" ht="15" customHeight="1" x14ac:dyDescent="0.25"/>
    <row r="1200" customFormat="1" ht="15" customHeight="1" x14ac:dyDescent="0.25"/>
    <row r="1201" customFormat="1" ht="15" customHeight="1" x14ac:dyDescent="0.25"/>
    <row r="1202" customFormat="1" x14ac:dyDescent="0.25"/>
    <row r="1203" customFormat="1" ht="15" customHeight="1" x14ac:dyDescent="0.25"/>
    <row r="1204" customFormat="1" ht="15" customHeight="1" x14ac:dyDescent="0.25"/>
    <row r="1205" customFormat="1" ht="15" customHeight="1" x14ac:dyDescent="0.25"/>
    <row r="1206" customFormat="1" x14ac:dyDescent="0.25"/>
    <row r="1207" customFormat="1" ht="15" customHeight="1" x14ac:dyDescent="0.25"/>
    <row r="1208" customFormat="1" ht="15" customHeight="1" x14ac:dyDescent="0.25"/>
    <row r="1209" customFormat="1" ht="15" customHeight="1" x14ac:dyDescent="0.25"/>
    <row r="1210" customFormat="1" x14ac:dyDescent="0.25"/>
    <row r="1211" customFormat="1" ht="15" customHeight="1" x14ac:dyDescent="0.25"/>
    <row r="1212" customFormat="1" ht="15" customHeight="1" x14ac:dyDescent="0.25"/>
    <row r="1213" customFormat="1" ht="15" customHeight="1" x14ac:dyDescent="0.25"/>
    <row r="1214" customFormat="1" ht="15" customHeight="1" x14ac:dyDescent="0.25"/>
    <row r="1215" customFormat="1" ht="15" customHeight="1" x14ac:dyDescent="0.25"/>
    <row r="1216" customFormat="1" ht="15" customHeight="1" x14ac:dyDescent="0.25"/>
    <row r="1217" customFormat="1" ht="15" customHeight="1" x14ac:dyDescent="0.25"/>
    <row r="1218" customFormat="1" ht="15" customHeight="1" x14ac:dyDescent="0.25"/>
    <row r="1219" customFormat="1" ht="15" customHeight="1" x14ac:dyDescent="0.25"/>
    <row r="1220" customFormat="1" ht="15" customHeight="1" x14ac:dyDescent="0.25"/>
    <row r="1221" customFormat="1" ht="15" customHeight="1" x14ac:dyDescent="0.25"/>
    <row r="1222" customFormat="1" ht="15" customHeight="1" x14ac:dyDescent="0.25"/>
    <row r="1223" customFormat="1" ht="15" customHeight="1" x14ac:dyDescent="0.25"/>
    <row r="1224" customFormat="1" ht="15" customHeight="1" x14ac:dyDescent="0.25"/>
    <row r="1225" customFormat="1" ht="15" customHeight="1" x14ac:dyDescent="0.25"/>
    <row r="1226" customFormat="1" ht="15" customHeight="1" x14ac:dyDescent="0.25"/>
    <row r="1227" customFormat="1" ht="15" customHeight="1" x14ac:dyDescent="0.25"/>
    <row r="1228" customFormat="1" ht="15" customHeight="1" x14ac:dyDescent="0.25"/>
    <row r="1229" customFormat="1" ht="15" customHeight="1" x14ac:dyDescent="0.25"/>
    <row r="1230" customFormat="1" ht="15" customHeight="1" x14ac:dyDescent="0.25"/>
    <row r="1231" customFormat="1" ht="15" customHeight="1" x14ac:dyDescent="0.25"/>
    <row r="1232" customFormat="1" ht="15" customHeight="1" x14ac:dyDescent="0.25"/>
    <row r="1233" customFormat="1" ht="15" customHeight="1" x14ac:dyDescent="0.25"/>
    <row r="1234" customFormat="1" x14ac:dyDescent="0.25"/>
    <row r="1235" customFormat="1" ht="15" customHeight="1" x14ac:dyDescent="0.25"/>
    <row r="1236" customFormat="1" ht="15" customHeight="1" x14ac:dyDescent="0.25"/>
    <row r="1237" customFormat="1" ht="15" customHeight="1" x14ac:dyDescent="0.25"/>
    <row r="1238" customFormat="1" ht="15" customHeight="1" x14ac:dyDescent="0.25"/>
    <row r="1239" customFormat="1" ht="15" customHeight="1" x14ac:dyDescent="0.25"/>
    <row r="1240" customFormat="1" ht="15" customHeight="1" x14ac:dyDescent="0.25"/>
    <row r="1241" customFormat="1" ht="15" customHeight="1" x14ac:dyDescent="0.25"/>
    <row r="1242" customFormat="1" ht="15" customHeight="1" x14ac:dyDescent="0.25"/>
    <row r="1243" customFormat="1" ht="15" customHeight="1" x14ac:dyDescent="0.25"/>
    <row r="1244" customFormat="1" ht="15" customHeight="1" x14ac:dyDescent="0.25"/>
    <row r="1245" customFormat="1" ht="15" customHeight="1" x14ac:dyDescent="0.25"/>
    <row r="1246" customFormat="1" ht="15" customHeight="1" x14ac:dyDescent="0.25"/>
    <row r="1247" customFormat="1" ht="15" customHeight="1" x14ac:dyDescent="0.25"/>
    <row r="1248" customFormat="1" ht="15" customHeight="1" x14ac:dyDescent="0.25"/>
    <row r="1249" customFormat="1" ht="15" customHeight="1" x14ac:dyDescent="0.25"/>
    <row r="1250" customFormat="1" ht="15" customHeight="1" x14ac:dyDescent="0.25"/>
    <row r="1251" customFormat="1" ht="15" customHeight="1" x14ac:dyDescent="0.25"/>
    <row r="1252" customFormat="1" ht="15" customHeight="1" x14ac:dyDescent="0.25"/>
    <row r="1253" customFormat="1" ht="15" customHeight="1" x14ac:dyDescent="0.25"/>
    <row r="1254" customFormat="1" ht="15" customHeight="1" x14ac:dyDescent="0.25"/>
    <row r="1255" customFormat="1" ht="15" customHeight="1" x14ac:dyDescent="0.25"/>
    <row r="1256" customFormat="1" ht="15" customHeight="1" x14ac:dyDescent="0.25"/>
    <row r="1257" customFormat="1" ht="15" customHeight="1" x14ac:dyDescent="0.25"/>
    <row r="1258" customFormat="1" ht="15" customHeight="1" x14ac:dyDescent="0.25"/>
    <row r="1259" customFormat="1" x14ac:dyDescent="0.25"/>
    <row r="1260" customFormat="1" ht="15" customHeight="1" x14ac:dyDescent="0.25"/>
    <row r="1261" customFormat="1" ht="15" customHeight="1" x14ac:dyDescent="0.25"/>
    <row r="1262" customFormat="1" ht="15" customHeight="1" x14ac:dyDescent="0.25"/>
    <row r="1263" customFormat="1" ht="15" customHeight="1" x14ac:dyDescent="0.25"/>
    <row r="1264" customFormat="1" x14ac:dyDescent="0.25"/>
    <row r="1265" customFormat="1" ht="15" customHeight="1" x14ac:dyDescent="0.25"/>
    <row r="1266" customFormat="1" ht="15" customHeight="1" x14ac:dyDescent="0.25"/>
    <row r="1267" customFormat="1" ht="15" customHeight="1" x14ac:dyDescent="0.25"/>
    <row r="1268" customFormat="1" ht="15" customHeight="1" x14ac:dyDescent="0.25"/>
    <row r="1269" customFormat="1" ht="15" customHeight="1" x14ac:dyDescent="0.25"/>
    <row r="1270" customFormat="1" ht="15" customHeight="1" x14ac:dyDescent="0.25"/>
    <row r="1271" customFormat="1" ht="15" customHeight="1" x14ac:dyDescent="0.25"/>
    <row r="1272" customFormat="1" x14ac:dyDescent="0.25"/>
    <row r="1273" customFormat="1" ht="15" customHeight="1" x14ac:dyDescent="0.25"/>
    <row r="1274" customFormat="1" ht="15" customHeight="1" x14ac:dyDescent="0.25"/>
    <row r="1275" customFormat="1" ht="15" customHeight="1" x14ac:dyDescent="0.25"/>
    <row r="1276" customFormat="1" ht="15" customHeight="1" x14ac:dyDescent="0.25"/>
    <row r="1277" customFormat="1" ht="15" customHeight="1" x14ac:dyDescent="0.25"/>
    <row r="1278" customFormat="1" ht="15" customHeight="1" x14ac:dyDescent="0.25"/>
    <row r="1279" customFormat="1" ht="15" customHeight="1" x14ac:dyDescent="0.25"/>
    <row r="1280" customFormat="1" ht="15" customHeight="1" x14ac:dyDescent="0.25"/>
    <row r="1281" customFormat="1" ht="15" customHeight="1" x14ac:dyDescent="0.25"/>
    <row r="1282" customFormat="1" ht="15" customHeight="1" x14ac:dyDescent="0.25"/>
    <row r="1283" customFormat="1" ht="15" customHeight="1" x14ac:dyDescent="0.25"/>
    <row r="1284" customFormat="1" ht="15" customHeight="1" x14ac:dyDescent="0.25"/>
    <row r="1285" customFormat="1" ht="15" customHeight="1" x14ac:dyDescent="0.25"/>
    <row r="1286" customFormat="1" ht="15" customHeight="1" x14ac:dyDescent="0.25"/>
    <row r="1287" customFormat="1" ht="15" customHeight="1" x14ac:dyDescent="0.25"/>
    <row r="1288" customFormat="1" ht="15" customHeight="1" x14ac:dyDescent="0.25"/>
    <row r="1289" customFormat="1" ht="15" customHeight="1" x14ac:dyDescent="0.25"/>
  </sheetData>
  <autoFilter ref="A1:H774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0"/>
  <sheetViews>
    <sheetView topLeftCell="A582" workbookViewId="0">
      <selection activeCell="A596" sqref="A596:B596"/>
    </sheetView>
  </sheetViews>
  <sheetFormatPr defaultRowHeight="15" x14ac:dyDescent="0.25"/>
  <cols>
    <col min="1" max="1" width="22" style="26" customWidth="1"/>
    <col min="2" max="2" width="61.42578125" style="20" bestFit="1" customWidth="1"/>
    <col min="3" max="3" width="21.28515625" style="27" bestFit="1" customWidth="1"/>
    <col min="4" max="4" width="21.42578125" style="27" bestFit="1" customWidth="1"/>
    <col min="5" max="5" width="18.140625" style="27" bestFit="1" customWidth="1"/>
    <col min="6" max="6" width="16.5703125" style="27" bestFit="1" customWidth="1"/>
    <col min="7" max="7" width="18.140625" style="27" bestFit="1" customWidth="1"/>
    <col min="8" max="8" width="16" style="20" customWidth="1"/>
    <col min="9" max="9" width="13.85546875" style="20" bestFit="1" customWidth="1"/>
    <col min="10" max="16384" width="9.140625" style="20"/>
  </cols>
  <sheetData>
    <row r="1" spans="1:8" x14ac:dyDescent="0.25">
      <c r="A1" s="18" t="s">
        <v>20</v>
      </c>
      <c r="B1" s="18" t="s">
        <v>21</v>
      </c>
      <c r="C1" s="18" t="s">
        <v>22</v>
      </c>
      <c r="D1" s="18" t="s">
        <v>23</v>
      </c>
      <c r="E1" s="18" t="s">
        <v>24</v>
      </c>
      <c r="F1" s="18" t="s">
        <v>25</v>
      </c>
      <c r="G1" s="18" t="s">
        <v>26</v>
      </c>
      <c r="H1" s="19" t="s">
        <v>505</v>
      </c>
    </row>
    <row r="2" spans="1:8" customFormat="1" ht="15" customHeight="1" x14ac:dyDescent="0.25">
      <c r="A2" s="28">
        <v>1</v>
      </c>
      <c r="B2" s="29" t="s">
        <v>27</v>
      </c>
      <c r="C2" s="30">
        <v>95665579.010000005</v>
      </c>
      <c r="D2" s="30">
        <v>132139414.05</v>
      </c>
      <c r="E2" s="31">
        <v>133430038.81999999</v>
      </c>
      <c r="F2" s="30">
        <v>-1290624.77</v>
      </c>
      <c r="G2" s="30">
        <v>94374954.239999995</v>
      </c>
    </row>
    <row r="3" spans="1:8" customFormat="1" ht="15" customHeight="1" x14ac:dyDescent="0.25">
      <c r="A3" s="28">
        <v>12</v>
      </c>
      <c r="B3" s="29" t="s">
        <v>28</v>
      </c>
      <c r="C3" s="30">
        <v>16171745.689999999</v>
      </c>
      <c r="D3" s="30">
        <v>102698329.55</v>
      </c>
      <c r="E3" s="31">
        <v>107528294.48999999</v>
      </c>
      <c r="F3" s="30">
        <v>-4829964.9400000004</v>
      </c>
      <c r="G3" s="30">
        <v>11341780.75</v>
      </c>
    </row>
    <row r="4" spans="1:8" customFormat="1" ht="15" customHeight="1" x14ac:dyDescent="0.25">
      <c r="A4" s="28">
        <v>121</v>
      </c>
      <c r="B4" s="29" t="s">
        <v>29</v>
      </c>
      <c r="C4" s="30">
        <v>51969.07</v>
      </c>
      <c r="D4" s="30">
        <v>55476606.07</v>
      </c>
      <c r="E4" s="31">
        <v>55214086.649999999</v>
      </c>
      <c r="F4" s="30">
        <v>262519.42</v>
      </c>
      <c r="G4" s="30">
        <v>314488.49</v>
      </c>
    </row>
    <row r="5" spans="1:8" customFormat="1" ht="15" customHeight="1" x14ac:dyDescent="0.25">
      <c r="A5" s="28">
        <v>1213</v>
      </c>
      <c r="B5" s="29" t="s">
        <v>30</v>
      </c>
      <c r="C5" s="30">
        <v>51969.07</v>
      </c>
      <c r="D5" s="30">
        <v>55476606.07</v>
      </c>
      <c r="E5" s="31">
        <v>55214086.649999999</v>
      </c>
      <c r="F5" s="30">
        <v>262519.42</v>
      </c>
      <c r="G5" s="30">
        <v>314488.49</v>
      </c>
    </row>
    <row r="6" spans="1:8" customFormat="1" ht="15" customHeight="1" x14ac:dyDescent="0.25">
      <c r="A6" s="28">
        <v>12131</v>
      </c>
      <c r="B6" s="29" t="s">
        <v>30</v>
      </c>
      <c r="C6" s="30">
        <v>51969.07</v>
      </c>
      <c r="D6" s="30">
        <v>55476606.07</v>
      </c>
      <c r="E6" s="31">
        <v>55214086.649999999</v>
      </c>
      <c r="F6" s="30">
        <v>262519.42</v>
      </c>
      <c r="G6" s="30">
        <v>314488.49</v>
      </c>
    </row>
    <row r="7" spans="1:8" customFormat="1" ht="15" customHeight="1" x14ac:dyDescent="0.25">
      <c r="A7" s="28">
        <v>121319</v>
      </c>
      <c r="B7" s="29" t="s">
        <v>30</v>
      </c>
      <c r="C7" s="30">
        <v>51969.07</v>
      </c>
      <c r="D7" s="30">
        <v>55476606.07</v>
      </c>
      <c r="E7" s="31">
        <v>55214086.649999999</v>
      </c>
      <c r="F7" s="30">
        <v>262519.42</v>
      </c>
      <c r="G7" s="30">
        <v>314488.49</v>
      </c>
    </row>
    <row r="8" spans="1:8" customFormat="1" ht="15" customHeight="1" x14ac:dyDescent="0.25">
      <c r="A8" s="28">
        <v>12131901</v>
      </c>
      <c r="B8" s="29" t="s">
        <v>30</v>
      </c>
      <c r="C8" s="30">
        <v>51969.07</v>
      </c>
      <c r="D8" s="30">
        <v>55476606.07</v>
      </c>
      <c r="E8" s="31">
        <v>55214086.649999999</v>
      </c>
      <c r="F8" s="30">
        <v>262519.42</v>
      </c>
      <c r="G8" s="30">
        <v>314488.49</v>
      </c>
    </row>
    <row r="9" spans="1:8" customFormat="1" ht="15" customHeight="1" x14ac:dyDescent="0.25">
      <c r="A9" s="28">
        <v>121319011</v>
      </c>
      <c r="B9" s="29" t="s">
        <v>30</v>
      </c>
      <c r="C9" s="30">
        <v>51969.07</v>
      </c>
      <c r="D9" s="30">
        <v>55476606.07</v>
      </c>
      <c r="E9" s="31">
        <v>55214086.649999999</v>
      </c>
      <c r="F9" s="30">
        <v>262519.42</v>
      </c>
      <c r="G9" s="30">
        <v>314488.49</v>
      </c>
    </row>
    <row r="10" spans="1:8" customFormat="1" ht="15" customHeight="1" x14ac:dyDescent="0.25">
      <c r="A10" s="28">
        <v>121319011000001</v>
      </c>
      <c r="B10" s="29" t="s">
        <v>31</v>
      </c>
      <c r="C10" s="30">
        <v>54357.57</v>
      </c>
      <c r="D10" s="30">
        <v>15058997.550000001</v>
      </c>
      <c r="E10" s="31">
        <v>15113355.119999999</v>
      </c>
      <c r="F10" s="30">
        <v>-54357.57</v>
      </c>
      <c r="G10" s="30">
        <v>0</v>
      </c>
    </row>
    <row r="11" spans="1:8" customFormat="1" ht="15" customHeight="1" x14ac:dyDescent="0.25">
      <c r="A11" s="28">
        <v>121319011000002</v>
      </c>
      <c r="B11" s="29" t="s">
        <v>32</v>
      </c>
      <c r="C11" s="30">
        <v>3237.64</v>
      </c>
      <c r="D11" s="30">
        <v>649297.47</v>
      </c>
      <c r="E11" s="31">
        <v>652535.11</v>
      </c>
      <c r="F11" s="30">
        <v>-3237.64</v>
      </c>
      <c r="G11" s="30">
        <v>0</v>
      </c>
    </row>
    <row r="12" spans="1:8" customFormat="1" ht="15" customHeight="1" x14ac:dyDescent="0.25">
      <c r="A12" s="28">
        <v>121319011000003</v>
      </c>
      <c r="B12" s="29" t="s">
        <v>33</v>
      </c>
      <c r="C12" s="30">
        <v>57526.31</v>
      </c>
      <c r="D12" s="30">
        <v>11282.79</v>
      </c>
      <c r="E12" s="31">
        <v>3064.98</v>
      </c>
      <c r="F12" s="30">
        <v>8217.81</v>
      </c>
      <c r="G12" s="30">
        <v>65744.12</v>
      </c>
    </row>
    <row r="13" spans="1:8" customFormat="1" ht="15" customHeight="1" x14ac:dyDescent="0.25">
      <c r="A13" s="28">
        <v>121319011000004</v>
      </c>
      <c r="B13" s="29" t="s">
        <v>34</v>
      </c>
      <c r="C13" s="30">
        <v>0</v>
      </c>
      <c r="D13" s="30">
        <v>26664787.359999999</v>
      </c>
      <c r="E13" s="31">
        <v>26664787.359999999</v>
      </c>
      <c r="F13" s="30">
        <v>0</v>
      </c>
      <c r="G13" s="30">
        <v>0</v>
      </c>
    </row>
    <row r="14" spans="1:8" customFormat="1" ht="15" customHeight="1" x14ac:dyDescent="0.25">
      <c r="A14" s="28">
        <v>121319011000005</v>
      </c>
      <c r="B14" s="29" t="s">
        <v>35</v>
      </c>
      <c r="C14" s="30">
        <v>-63152.45</v>
      </c>
      <c r="D14" s="30">
        <v>13079639.289999999</v>
      </c>
      <c r="E14" s="31">
        <v>12767742.470000001</v>
      </c>
      <c r="F14" s="30">
        <v>311896.82</v>
      </c>
      <c r="G14" s="30">
        <v>248744.37</v>
      </c>
    </row>
    <row r="15" spans="1:8" customFormat="1" ht="15" customHeight="1" x14ac:dyDescent="0.25">
      <c r="A15" s="28">
        <v>121319011000006</v>
      </c>
      <c r="B15" s="29" t="s">
        <v>36</v>
      </c>
      <c r="C15" s="30">
        <v>0</v>
      </c>
      <c r="D15" s="30">
        <v>12601.61</v>
      </c>
      <c r="E15" s="31">
        <v>12601.61</v>
      </c>
      <c r="F15" s="30">
        <v>0</v>
      </c>
      <c r="G15" s="30">
        <v>0</v>
      </c>
    </row>
    <row r="16" spans="1:8" customFormat="1" ht="15" customHeight="1" x14ac:dyDescent="0.25">
      <c r="A16" s="28">
        <v>122</v>
      </c>
      <c r="B16" s="29" t="s">
        <v>37</v>
      </c>
      <c r="C16" s="30">
        <v>9930015.0600000005</v>
      </c>
      <c r="D16" s="30">
        <v>25404383.969999999</v>
      </c>
      <c r="E16" s="31">
        <v>31325214.890000001</v>
      </c>
      <c r="F16" s="30">
        <v>-5920830.9199999999</v>
      </c>
      <c r="G16" s="30">
        <v>4009184.14</v>
      </c>
    </row>
    <row r="17" spans="1:7" customFormat="1" ht="15" customHeight="1" x14ac:dyDescent="0.25">
      <c r="A17" s="28">
        <v>1221</v>
      </c>
      <c r="B17" s="29" t="s">
        <v>38</v>
      </c>
      <c r="C17" s="30">
        <v>2765747.28</v>
      </c>
      <c r="D17" s="30">
        <v>15085805.17</v>
      </c>
      <c r="E17" s="31">
        <v>17851552.449999999</v>
      </c>
      <c r="F17" s="30">
        <v>-2765747.28</v>
      </c>
      <c r="G17" s="30">
        <v>0</v>
      </c>
    </row>
    <row r="18" spans="1:7" customFormat="1" ht="15" customHeight="1" x14ac:dyDescent="0.25">
      <c r="A18" s="28">
        <v>12212</v>
      </c>
      <c r="B18" s="29" t="s">
        <v>39</v>
      </c>
      <c r="C18" s="30">
        <v>2765747.28</v>
      </c>
      <c r="D18" s="30">
        <v>15085805.17</v>
      </c>
      <c r="E18" s="31">
        <v>17851552.449999999</v>
      </c>
      <c r="F18" s="30">
        <v>-2765747.28</v>
      </c>
      <c r="G18" s="30">
        <v>0</v>
      </c>
    </row>
    <row r="19" spans="1:7" customFormat="1" ht="15" customHeight="1" x14ac:dyDescent="0.25">
      <c r="A19" s="28">
        <v>122129</v>
      </c>
      <c r="B19" s="29" t="s">
        <v>39</v>
      </c>
      <c r="C19" s="30">
        <v>2765747.28</v>
      </c>
      <c r="D19" s="30">
        <v>15085805.17</v>
      </c>
      <c r="E19" s="31">
        <v>17851552.449999999</v>
      </c>
      <c r="F19" s="30">
        <v>-2765747.28</v>
      </c>
      <c r="G19" s="30">
        <v>0</v>
      </c>
    </row>
    <row r="20" spans="1:7" customFormat="1" ht="15" customHeight="1" x14ac:dyDescent="0.25">
      <c r="A20" s="28">
        <v>12212901</v>
      </c>
      <c r="B20" s="29" t="s">
        <v>40</v>
      </c>
      <c r="C20" s="30">
        <v>2765747.28</v>
      </c>
      <c r="D20" s="30">
        <v>15085805.17</v>
      </c>
      <c r="E20" s="31">
        <v>17851552.449999999</v>
      </c>
      <c r="F20" s="30">
        <v>-2765747.28</v>
      </c>
      <c r="G20" s="30">
        <v>0</v>
      </c>
    </row>
    <row r="21" spans="1:7" customFormat="1" ht="15" customHeight="1" x14ac:dyDescent="0.25">
      <c r="A21" s="28">
        <v>122129011</v>
      </c>
      <c r="B21" s="29" t="s">
        <v>41</v>
      </c>
      <c r="C21" s="30">
        <v>528691.52</v>
      </c>
      <c r="D21" s="30">
        <v>463032.32000000001</v>
      </c>
      <c r="E21" s="31">
        <v>991723.84</v>
      </c>
      <c r="F21" s="30">
        <v>-528691.52</v>
      </c>
      <c r="G21" s="30">
        <v>0</v>
      </c>
    </row>
    <row r="22" spans="1:7" customFormat="1" ht="15" customHeight="1" x14ac:dyDescent="0.25">
      <c r="A22" s="28">
        <v>122129011000001</v>
      </c>
      <c r="B22" s="29" t="s">
        <v>42</v>
      </c>
      <c r="C22" s="30">
        <v>528691.52</v>
      </c>
      <c r="D22" s="30">
        <v>463032.32000000001</v>
      </c>
      <c r="E22" s="31">
        <v>991723.84</v>
      </c>
      <c r="F22" s="30">
        <v>-528691.52</v>
      </c>
      <c r="G22" s="30">
        <v>0</v>
      </c>
    </row>
    <row r="23" spans="1:7" customFormat="1" ht="15" customHeight="1" x14ac:dyDescent="0.25">
      <c r="A23" s="28">
        <v>122129012</v>
      </c>
      <c r="B23" s="29" t="s">
        <v>43</v>
      </c>
      <c r="C23" s="30">
        <v>2237055.7599999998</v>
      </c>
      <c r="D23" s="30">
        <v>14622772.85</v>
      </c>
      <c r="E23" s="31">
        <v>16859828.609999999</v>
      </c>
      <c r="F23" s="30">
        <v>-2237055.7599999998</v>
      </c>
      <c r="G23" s="30">
        <v>0</v>
      </c>
    </row>
    <row r="24" spans="1:7" customFormat="1" ht="15" customHeight="1" x14ac:dyDescent="0.25">
      <c r="A24" s="28">
        <v>122129012000001</v>
      </c>
      <c r="B24" s="29" t="s">
        <v>42</v>
      </c>
      <c r="C24" s="30">
        <v>2237055.7599999998</v>
      </c>
      <c r="D24" s="30">
        <v>14622772.85</v>
      </c>
      <c r="E24" s="31">
        <v>16859828.609999999</v>
      </c>
      <c r="F24" s="30">
        <v>-2237055.7599999998</v>
      </c>
      <c r="G24" s="30">
        <v>0</v>
      </c>
    </row>
    <row r="25" spans="1:7" customFormat="1" ht="15" customHeight="1" x14ac:dyDescent="0.25">
      <c r="A25" s="28">
        <v>1222</v>
      </c>
      <c r="B25" s="29" t="s">
        <v>44</v>
      </c>
      <c r="C25" s="30">
        <v>7164267.7800000003</v>
      </c>
      <c r="D25" s="30">
        <v>10318578.800000001</v>
      </c>
      <c r="E25" s="31">
        <v>13473662.439999999</v>
      </c>
      <c r="F25" s="30">
        <v>-3155083.64</v>
      </c>
      <c r="G25" s="30">
        <v>4009184.14</v>
      </c>
    </row>
    <row r="26" spans="1:7" customFormat="1" ht="15" customHeight="1" x14ac:dyDescent="0.25">
      <c r="A26" s="28">
        <v>12221</v>
      </c>
      <c r="B26" s="29" t="s">
        <v>45</v>
      </c>
      <c r="C26" s="30">
        <v>6745094.2699999996</v>
      </c>
      <c r="D26" s="30">
        <v>9900285.1500000004</v>
      </c>
      <c r="E26" s="31">
        <v>13062611.42</v>
      </c>
      <c r="F26" s="30">
        <v>-3162326.27</v>
      </c>
      <c r="G26" s="30">
        <v>3582768</v>
      </c>
    </row>
    <row r="27" spans="1:7" customFormat="1" ht="15" customHeight="1" x14ac:dyDescent="0.25">
      <c r="A27" s="28">
        <v>122219</v>
      </c>
      <c r="B27" s="29" t="s">
        <v>45</v>
      </c>
      <c r="C27" s="30">
        <v>6745094.2699999996</v>
      </c>
      <c r="D27" s="30">
        <v>9900285.1500000004</v>
      </c>
      <c r="E27" s="31">
        <v>13062611.42</v>
      </c>
      <c r="F27" s="30">
        <v>-3162326.27</v>
      </c>
      <c r="G27" s="30">
        <v>3582768</v>
      </c>
    </row>
    <row r="28" spans="1:7" customFormat="1" ht="15" customHeight="1" x14ac:dyDescent="0.25">
      <c r="A28" s="28">
        <v>12221902</v>
      </c>
      <c r="B28" s="29" t="s">
        <v>46</v>
      </c>
      <c r="C28" s="30">
        <v>6745094.2699999996</v>
      </c>
      <c r="D28" s="30">
        <v>9900285.1500000004</v>
      </c>
      <c r="E28" s="31">
        <v>13062611.42</v>
      </c>
      <c r="F28" s="30">
        <v>-3162326.27</v>
      </c>
      <c r="G28" s="30">
        <v>3582768</v>
      </c>
    </row>
    <row r="29" spans="1:7" customFormat="1" ht="15" customHeight="1" x14ac:dyDescent="0.25">
      <c r="A29" s="28">
        <v>122219021</v>
      </c>
      <c r="B29" s="29" t="s">
        <v>41</v>
      </c>
      <c r="C29" s="30">
        <v>6745094.2699999996</v>
      </c>
      <c r="D29" s="30">
        <v>9900285.1500000004</v>
      </c>
      <c r="E29" s="31">
        <v>13062611.42</v>
      </c>
      <c r="F29" s="30">
        <v>-3162326.27</v>
      </c>
      <c r="G29" s="30">
        <v>3582768</v>
      </c>
    </row>
    <row r="30" spans="1:7" customFormat="1" ht="15" customHeight="1" x14ac:dyDescent="0.25">
      <c r="A30" s="28">
        <v>122219021000006</v>
      </c>
      <c r="B30" s="29" t="s">
        <v>47</v>
      </c>
      <c r="C30" s="30">
        <v>6745094.2699999996</v>
      </c>
      <c r="D30" s="30">
        <v>9900285.1500000004</v>
      </c>
      <c r="E30" s="31">
        <v>13062611.42</v>
      </c>
      <c r="F30" s="30">
        <v>-3162326.27</v>
      </c>
      <c r="G30" s="30">
        <v>3582768</v>
      </c>
    </row>
    <row r="31" spans="1:7" customFormat="1" ht="15" customHeight="1" x14ac:dyDescent="0.25">
      <c r="A31" s="28">
        <v>12222</v>
      </c>
      <c r="B31" s="29" t="s">
        <v>48</v>
      </c>
      <c r="C31" s="30">
        <v>419173.51</v>
      </c>
      <c r="D31" s="30">
        <v>418293.65</v>
      </c>
      <c r="E31" s="31">
        <v>411051.02</v>
      </c>
      <c r="F31" s="30">
        <v>7242.63</v>
      </c>
      <c r="G31" s="30">
        <v>426416.14</v>
      </c>
    </row>
    <row r="32" spans="1:7" customFormat="1" ht="15" customHeight="1" x14ac:dyDescent="0.25">
      <c r="A32" s="28">
        <v>122229</v>
      </c>
      <c r="B32" s="29" t="s">
        <v>48</v>
      </c>
      <c r="C32" s="30">
        <v>419173.51</v>
      </c>
      <c r="D32" s="30">
        <v>418293.65</v>
      </c>
      <c r="E32" s="31">
        <v>411051.02</v>
      </c>
      <c r="F32" s="30">
        <v>7242.63</v>
      </c>
      <c r="G32" s="30">
        <v>426416.14</v>
      </c>
    </row>
    <row r="33" spans="1:7" customFormat="1" ht="15" customHeight="1" x14ac:dyDescent="0.25">
      <c r="A33" s="28">
        <v>12222901</v>
      </c>
      <c r="B33" s="29" t="s">
        <v>49</v>
      </c>
      <c r="C33" s="30">
        <v>419173.51</v>
      </c>
      <c r="D33" s="30">
        <v>418293.65</v>
      </c>
      <c r="E33" s="31">
        <v>411051.02</v>
      </c>
      <c r="F33" s="30">
        <v>7242.63</v>
      </c>
      <c r="G33" s="30">
        <v>426416.14</v>
      </c>
    </row>
    <row r="34" spans="1:7" customFormat="1" ht="15" customHeight="1" x14ac:dyDescent="0.25">
      <c r="A34" s="28">
        <v>122229011</v>
      </c>
      <c r="B34" s="29" t="s">
        <v>41</v>
      </c>
      <c r="C34" s="30">
        <v>63133.53</v>
      </c>
      <c r="D34" s="30">
        <v>57893.18</v>
      </c>
      <c r="E34" s="31">
        <v>57893.19</v>
      </c>
      <c r="F34" s="30">
        <v>-0.01</v>
      </c>
      <c r="G34" s="30">
        <v>63133.52</v>
      </c>
    </row>
    <row r="35" spans="1:7" customFormat="1" ht="15" customHeight="1" x14ac:dyDescent="0.25">
      <c r="A35" s="28">
        <v>122229011000002</v>
      </c>
      <c r="B35" s="29" t="s">
        <v>501</v>
      </c>
      <c r="C35" s="30">
        <v>63133.53</v>
      </c>
      <c r="D35" s="30">
        <v>57893.18</v>
      </c>
      <c r="E35" s="31">
        <v>57893.19</v>
      </c>
      <c r="F35" s="30">
        <v>-0.01</v>
      </c>
      <c r="G35" s="30">
        <v>63133.52</v>
      </c>
    </row>
    <row r="36" spans="1:7" customFormat="1" ht="15" customHeight="1" x14ac:dyDescent="0.25">
      <c r="A36" s="28">
        <v>122229012</v>
      </c>
      <c r="B36" s="29" t="s">
        <v>43</v>
      </c>
      <c r="C36" s="30">
        <v>356039.98</v>
      </c>
      <c r="D36" s="30">
        <v>360400.47</v>
      </c>
      <c r="E36" s="31">
        <v>353157.83</v>
      </c>
      <c r="F36" s="30">
        <v>7242.64</v>
      </c>
      <c r="G36" s="30">
        <v>363282.62</v>
      </c>
    </row>
    <row r="37" spans="1:7" customFormat="1" ht="15" customHeight="1" x14ac:dyDescent="0.25">
      <c r="A37" s="28">
        <v>122229012000002</v>
      </c>
      <c r="B37" s="29" t="s">
        <v>50</v>
      </c>
      <c r="C37" s="30">
        <v>356039.98</v>
      </c>
      <c r="D37" s="30">
        <v>360400.47</v>
      </c>
      <c r="E37" s="31">
        <v>353157.83</v>
      </c>
      <c r="F37" s="30">
        <v>7242.64</v>
      </c>
      <c r="G37" s="30">
        <v>363282.62</v>
      </c>
    </row>
    <row r="38" spans="1:7" customFormat="1" ht="15" customHeight="1" x14ac:dyDescent="0.25">
      <c r="A38" s="28">
        <v>123</v>
      </c>
      <c r="B38" s="29" t="s">
        <v>51</v>
      </c>
      <c r="C38" s="30">
        <v>4053631.7</v>
      </c>
      <c r="D38" s="30">
        <v>21153876.32</v>
      </c>
      <c r="E38" s="31">
        <v>20540260.809999999</v>
      </c>
      <c r="F38" s="30">
        <v>613615.51</v>
      </c>
      <c r="G38" s="30">
        <v>4667247.21</v>
      </c>
    </row>
    <row r="39" spans="1:7" customFormat="1" ht="15" customHeight="1" x14ac:dyDescent="0.25">
      <c r="A39" s="28">
        <v>1231</v>
      </c>
      <c r="B39" s="29" t="s">
        <v>52</v>
      </c>
      <c r="C39" s="30">
        <v>4001054.65</v>
      </c>
      <c r="D39" s="30">
        <v>21051870.289999999</v>
      </c>
      <c r="E39" s="31">
        <v>20432763.640000001</v>
      </c>
      <c r="F39" s="30">
        <v>619106.65</v>
      </c>
      <c r="G39" s="30">
        <v>4620161.3</v>
      </c>
    </row>
    <row r="40" spans="1:7" customFormat="1" ht="15" customHeight="1" x14ac:dyDescent="0.25">
      <c r="A40" s="28">
        <v>12312</v>
      </c>
      <c r="B40" s="29" t="s">
        <v>53</v>
      </c>
      <c r="C40" s="30">
        <v>4001054.65</v>
      </c>
      <c r="D40" s="30">
        <v>21051870.289999999</v>
      </c>
      <c r="E40" s="31">
        <v>20432763.640000001</v>
      </c>
      <c r="F40" s="30">
        <v>619106.65</v>
      </c>
      <c r="G40" s="30">
        <v>4620161.3</v>
      </c>
    </row>
    <row r="41" spans="1:7" customFormat="1" ht="15" customHeight="1" x14ac:dyDescent="0.25">
      <c r="A41" s="28">
        <v>123121</v>
      </c>
      <c r="B41" s="29" t="s">
        <v>54</v>
      </c>
      <c r="C41" s="30">
        <v>3954485.57</v>
      </c>
      <c r="D41" s="30">
        <v>20804547.41</v>
      </c>
      <c r="E41" s="31">
        <v>20395191.34</v>
      </c>
      <c r="F41" s="30">
        <v>409356.07</v>
      </c>
      <c r="G41" s="30">
        <v>4363841.6399999997</v>
      </c>
    </row>
    <row r="42" spans="1:7" customFormat="1" ht="15" customHeight="1" x14ac:dyDescent="0.25">
      <c r="A42" s="28">
        <v>12312101</v>
      </c>
      <c r="B42" s="29" t="s">
        <v>55</v>
      </c>
      <c r="C42" s="30">
        <v>9911398</v>
      </c>
      <c r="D42" s="30">
        <v>14847634.98</v>
      </c>
      <c r="E42" s="31">
        <v>13581134.550000001</v>
      </c>
      <c r="F42" s="30">
        <v>1266500.43</v>
      </c>
      <c r="G42" s="30">
        <v>11177898.43</v>
      </c>
    </row>
    <row r="43" spans="1:7" customFormat="1" ht="15" customHeight="1" x14ac:dyDescent="0.25">
      <c r="A43" s="28">
        <v>123121011</v>
      </c>
      <c r="B43" s="29" t="s">
        <v>56</v>
      </c>
      <c r="C43" s="30">
        <v>4910418.12</v>
      </c>
      <c r="D43" s="30">
        <v>2491500.77</v>
      </c>
      <c r="E43" s="31">
        <v>2663873.7599999998</v>
      </c>
      <c r="F43" s="30">
        <v>-172372.99</v>
      </c>
      <c r="G43" s="30">
        <v>4738045.13</v>
      </c>
    </row>
    <row r="44" spans="1:7" customFormat="1" ht="15" customHeight="1" x14ac:dyDescent="0.25">
      <c r="A44" s="28">
        <v>123121011000001</v>
      </c>
      <c r="B44" s="29" t="s">
        <v>57</v>
      </c>
      <c r="C44" s="30">
        <v>4910418.12</v>
      </c>
      <c r="D44" s="30">
        <v>2491500.77</v>
      </c>
      <c r="E44" s="31">
        <v>2663873.7599999998</v>
      </c>
      <c r="F44" s="30">
        <v>-172372.99</v>
      </c>
      <c r="G44" s="30">
        <v>4738045.13</v>
      </c>
    </row>
    <row r="45" spans="1:7" customFormat="1" ht="15" customHeight="1" x14ac:dyDescent="0.25">
      <c r="A45" s="28">
        <v>123121012</v>
      </c>
      <c r="B45" s="29" t="s">
        <v>58</v>
      </c>
      <c r="C45" s="30">
        <v>5000979.88</v>
      </c>
      <c r="D45" s="30">
        <v>12356134.210000001</v>
      </c>
      <c r="E45" s="31">
        <v>10917260.789999999</v>
      </c>
      <c r="F45" s="30">
        <v>1438873.42</v>
      </c>
      <c r="G45" s="30">
        <v>6439853.2999999998</v>
      </c>
    </row>
    <row r="46" spans="1:7" customFormat="1" ht="15" customHeight="1" x14ac:dyDescent="0.25">
      <c r="A46" s="28">
        <v>123121012000001</v>
      </c>
      <c r="B46" s="29" t="s">
        <v>59</v>
      </c>
      <c r="C46" s="30">
        <v>5000979.88</v>
      </c>
      <c r="D46" s="30">
        <v>12356134.210000001</v>
      </c>
      <c r="E46" s="31">
        <v>10917260.789999999</v>
      </c>
      <c r="F46" s="30">
        <v>1438873.42</v>
      </c>
      <c r="G46" s="30">
        <v>6439853.2999999998</v>
      </c>
    </row>
    <row r="47" spans="1:7" customFormat="1" ht="15" customHeight="1" x14ac:dyDescent="0.25">
      <c r="A47" s="28">
        <v>12312109</v>
      </c>
      <c r="B47" s="29" t="s">
        <v>60</v>
      </c>
      <c r="C47" s="30">
        <v>-5956912.4299999997</v>
      </c>
      <c r="D47" s="30">
        <v>5956912.4299999997</v>
      </c>
      <c r="E47" s="31">
        <v>6814056.79</v>
      </c>
      <c r="F47" s="30">
        <v>-857144.36</v>
      </c>
      <c r="G47" s="30">
        <v>-6814056.79</v>
      </c>
    </row>
    <row r="48" spans="1:7" customFormat="1" ht="15" customHeight="1" x14ac:dyDescent="0.25">
      <c r="A48" s="28">
        <v>123121091</v>
      </c>
      <c r="B48" s="29" t="s">
        <v>56</v>
      </c>
      <c r="C48" s="30">
        <v>-4881998.5199999996</v>
      </c>
      <c r="D48" s="30">
        <v>4881998.5199999996</v>
      </c>
      <c r="E48" s="31">
        <v>4624446.72</v>
      </c>
      <c r="F48" s="30">
        <v>257551.8</v>
      </c>
      <c r="G48" s="30">
        <v>-4624446.72</v>
      </c>
    </row>
    <row r="49" spans="1:7" customFormat="1" ht="15" customHeight="1" x14ac:dyDescent="0.25">
      <c r="A49" s="28">
        <v>123121091000001</v>
      </c>
      <c r="B49" s="29" t="s">
        <v>61</v>
      </c>
      <c r="C49" s="30">
        <v>-4881998.5199999996</v>
      </c>
      <c r="D49" s="30">
        <v>4881998.5199999996</v>
      </c>
      <c r="E49" s="31">
        <v>4624446.72</v>
      </c>
      <c r="F49" s="30">
        <v>257551.8</v>
      </c>
      <c r="G49" s="30">
        <v>-4624446.72</v>
      </c>
    </row>
    <row r="50" spans="1:7" customFormat="1" ht="15" customHeight="1" x14ac:dyDescent="0.25">
      <c r="A50" s="28">
        <v>123121092</v>
      </c>
      <c r="B50" s="29" t="s">
        <v>58</v>
      </c>
      <c r="C50" s="30">
        <v>-1074913.9099999999</v>
      </c>
      <c r="D50" s="30">
        <v>1074913.9099999999</v>
      </c>
      <c r="E50" s="31">
        <v>2189610.0699999998</v>
      </c>
      <c r="F50" s="30">
        <v>-1114696.1599999999</v>
      </c>
      <c r="G50" s="30">
        <v>-2189610.0699999998</v>
      </c>
    </row>
    <row r="51" spans="1:7" customFormat="1" ht="15" customHeight="1" x14ac:dyDescent="0.25">
      <c r="A51" s="28">
        <v>123121092000001</v>
      </c>
      <c r="B51" s="29" t="s">
        <v>62</v>
      </c>
      <c r="C51" s="30">
        <v>-1074913.9099999999</v>
      </c>
      <c r="D51" s="30">
        <v>1074913.9099999999</v>
      </c>
      <c r="E51" s="31">
        <v>2189610.0699999998</v>
      </c>
      <c r="F51" s="30">
        <v>-1114696.1599999999</v>
      </c>
      <c r="G51" s="30">
        <v>-2189610.0699999998</v>
      </c>
    </row>
    <row r="52" spans="1:7" customFormat="1" ht="15" customHeight="1" x14ac:dyDescent="0.25">
      <c r="A52" s="28">
        <v>123122</v>
      </c>
      <c r="B52" s="29" t="s">
        <v>63</v>
      </c>
      <c r="C52" s="30">
        <v>46569.08</v>
      </c>
      <c r="D52" s="30">
        <v>247322.88</v>
      </c>
      <c r="E52" s="31">
        <v>37572.300000000003</v>
      </c>
      <c r="F52" s="30">
        <v>209750.58</v>
      </c>
      <c r="G52" s="30">
        <v>256319.66</v>
      </c>
    </row>
    <row r="53" spans="1:7" customFormat="1" ht="15" customHeight="1" x14ac:dyDescent="0.25">
      <c r="A53" s="28">
        <v>12312201</v>
      </c>
      <c r="B53" s="29" t="s">
        <v>55</v>
      </c>
      <c r="C53" s="30">
        <v>46569.08</v>
      </c>
      <c r="D53" s="30">
        <v>247322.88</v>
      </c>
      <c r="E53" s="31">
        <v>37572.300000000003</v>
      </c>
      <c r="F53" s="30">
        <v>209750.58</v>
      </c>
      <c r="G53" s="30">
        <v>256319.66</v>
      </c>
    </row>
    <row r="54" spans="1:7" customFormat="1" ht="15" customHeight="1" x14ac:dyDescent="0.25">
      <c r="A54" s="28">
        <v>123122012</v>
      </c>
      <c r="B54" s="29" t="s">
        <v>58</v>
      </c>
      <c r="C54" s="30">
        <v>46569.08</v>
      </c>
      <c r="D54" s="30">
        <v>247322.88</v>
      </c>
      <c r="E54" s="31">
        <v>37572.300000000003</v>
      </c>
      <c r="F54" s="30">
        <v>209750.58</v>
      </c>
      <c r="G54" s="30">
        <v>256319.66</v>
      </c>
    </row>
    <row r="55" spans="1:7" customFormat="1" ht="15" customHeight="1" x14ac:dyDescent="0.25">
      <c r="A55" s="28">
        <v>123122012000001</v>
      </c>
      <c r="B55" s="29" t="s">
        <v>59</v>
      </c>
      <c r="C55" s="30">
        <v>46569.08</v>
      </c>
      <c r="D55" s="30">
        <v>247322.88</v>
      </c>
      <c r="E55" s="31">
        <v>37572.300000000003</v>
      </c>
      <c r="F55" s="30">
        <v>209750.58</v>
      </c>
      <c r="G55" s="30">
        <v>256319.66</v>
      </c>
    </row>
    <row r="56" spans="1:7" customFormat="1" ht="15" customHeight="1" x14ac:dyDescent="0.25">
      <c r="A56" s="28">
        <v>1233</v>
      </c>
      <c r="B56" s="29" t="s">
        <v>64</v>
      </c>
      <c r="C56" s="30">
        <v>52577.05</v>
      </c>
      <c r="D56" s="30">
        <v>102006.03</v>
      </c>
      <c r="E56" s="31">
        <v>107497.17</v>
      </c>
      <c r="F56" s="30">
        <v>-5491.14</v>
      </c>
      <c r="G56" s="30">
        <v>47085.91</v>
      </c>
    </row>
    <row r="57" spans="1:7" customFormat="1" ht="15" customHeight="1" x14ac:dyDescent="0.25">
      <c r="A57" s="28">
        <v>123321</v>
      </c>
      <c r="B57" s="29" t="s">
        <v>65</v>
      </c>
      <c r="C57" s="30">
        <v>52577.05</v>
      </c>
      <c r="D57" s="30">
        <v>102006.03</v>
      </c>
      <c r="E57" s="31">
        <v>107497.17</v>
      </c>
      <c r="F57" s="30">
        <v>-5491.14</v>
      </c>
      <c r="G57" s="30">
        <v>47085.91</v>
      </c>
    </row>
    <row r="58" spans="1:7" customFormat="1" ht="15" customHeight="1" x14ac:dyDescent="0.25">
      <c r="A58" s="28">
        <v>12332101</v>
      </c>
      <c r="B58" s="29" t="s">
        <v>64</v>
      </c>
      <c r="C58" s="30">
        <v>52577.05</v>
      </c>
      <c r="D58" s="30">
        <v>102006.03</v>
      </c>
      <c r="E58" s="31">
        <v>107497.17</v>
      </c>
      <c r="F58" s="30">
        <v>-5491.14</v>
      </c>
      <c r="G58" s="30">
        <v>47085.91</v>
      </c>
    </row>
    <row r="59" spans="1:7" customFormat="1" ht="15" customHeight="1" x14ac:dyDescent="0.25">
      <c r="A59" s="28">
        <v>123321011</v>
      </c>
      <c r="B59" s="29" t="s">
        <v>64</v>
      </c>
      <c r="C59" s="30">
        <v>69969.33</v>
      </c>
      <c r="D59" s="30">
        <v>84613.75</v>
      </c>
      <c r="E59" s="31">
        <v>95355.59</v>
      </c>
      <c r="F59" s="30">
        <v>-10741.84</v>
      </c>
      <c r="G59" s="30">
        <v>59227.49</v>
      </c>
    </row>
    <row r="60" spans="1:7" customFormat="1" ht="15" customHeight="1" x14ac:dyDescent="0.25">
      <c r="A60" s="28">
        <v>123321011000001</v>
      </c>
      <c r="B60" s="29" t="s">
        <v>66</v>
      </c>
      <c r="C60" s="30">
        <v>1035.05</v>
      </c>
      <c r="D60" s="30">
        <v>765.3</v>
      </c>
      <c r="E60" s="31">
        <v>751.65</v>
      </c>
      <c r="F60" s="30">
        <v>13.65</v>
      </c>
      <c r="G60" s="30">
        <v>1048.7</v>
      </c>
    </row>
    <row r="61" spans="1:7" customFormat="1" ht="15" customHeight="1" x14ac:dyDescent="0.25">
      <c r="A61" s="28">
        <v>123321011000002</v>
      </c>
      <c r="B61" s="29" t="s">
        <v>67</v>
      </c>
      <c r="C61" s="30">
        <v>68934.28</v>
      </c>
      <c r="D61" s="30">
        <v>83848.45</v>
      </c>
      <c r="E61" s="31">
        <v>94603.94</v>
      </c>
      <c r="F61" s="30">
        <v>-10755.49</v>
      </c>
      <c r="G61" s="30">
        <v>58178.79</v>
      </c>
    </row>
    <row r="62" spans="1:7" customFormat="1" ht="15" customHeight="1" x14ac:dyDescent="0.25">
      <c r="A62" s="28">
        <v>123321019</v>
      </c>
      <c r="B62" s="29" t="s">
        <v>506</v>
      </c>
      <c r="C62" s="30">
        <v>-17392.28</v>
      </c>
      <c r="D62" s="30">
        <v>17392.28</v>
      </c>
      <c r="E62" s="31">
        <v>12141.58</v>
      </c>
      <c r="F62" s="30">
        <v>5250.7</v>
      </c>
      <c r="G62" s="30">
        <v>-12141.58</v>
      </c>
    </row>
    <row r="63" spans="1:7" customFormat="1" ht="15" customHeight="1" x14ac:dyDescent="0.25">
      <c r="A63" s="28">
        <v>123321019000001</v>
      </c>
      <c r="B63" s="29" t="s">
        <v>66</v>
      </c>
      <c r="C63" s="30">
        <v>-951.57</v>
      </c>
      <c r="D63" s="30">
        <v>951.57</v>
      </c>
      <c r="E63" s="31">
        <v>855.38</v>
      </c>
      <c r="F63" s="30">
        <v>96.19</v>
      </c>
      <c r="G63" s="30">
        <v>-855.38</v>
      </c>
    </row>
    <row r="64" spans="1:7" customFormat="1" ht="15" customHeight="1" x14ac:dyDescent="0.25">
      <c r="A64" s="28">
        <v>123321019000002</v>
      </c>
      <c r="B64" s="29" t="s">
        <v>67</v>
      </c>
      <c r="C64" s="30">
        <v>-16440.71</v>
      </c>
      <c r="D64" s="30">
        <v>16440.71</v>
      </c>
      <c r="E64" s="31">
        <v>11286.2</v>
      </c>
      <c r="F64" s="30">
        <v>5154.51</v>
      </c>
      <c r="G64" s="30">
        <v>-11286.2</v>
      </c>
    </row>
    <row r="65" spans="1:7" customFormat="1" ht="15" customHeight="1" x14ac:dyDescent="0.25">
      <c r="A65" s="28">
        <v>126</v>
      </c>
      <c r="B65" s="29" t="s">
        <v>68</v>
      </c>
      <c r="C65" s="30">
        <v>1636022.52</v>
      </c>
      <c r="D65" s="30">
        <v>14904.93</v>
      </c>
      <c r="E65" s="31">
        <v>2893.78</v>
      </c>
      <c r="F65" s="30">
        <v>12011.15</v>
      </c>
      <c r="G65" s="30">
        <v>1648033.67</v>
      </c>
    </row>
    <row r="66" spans="1:7" customFormat="1" ht="15" customHeight="1" x14ac:dyDescent="0.25">
      <c r="A66" s="28">
        <v>1261</v>
      </c>
      <c r="B66" s="29" t="s">
        <v>69</v>
      </c>
      <c r="C66" s="30">
        <v>1636022.52</v>
      </c>
      <c r="D66" s="30">
        <v>14904.93</v>
      </c>
      <c r="E66" s="31">
        <v>2893.78</v>
      </c>
      <c r="F66" s="30">
        <v>12011.15</v>
      </c>
      <c r="G66" s="30">
        <v>1648033.67</v>
      </c>
    </row>
    <row r="67" spans="1:7" customFormat="1" ht="15" customHeight="1" x14ac:dyDescent="0.25">
      <c r="A67" s="28">
        <v>12611</v>
      </c>
      <c r="B67" s="29" t="s">
        <v>70</v>
      </c>
      <c r="C67" s="30">
        <v>1636022.52</v>
      </c>
      <c r="D67" s="30">
        <v>14904.93</v>
      </c>
      <c r="E67" s="31">
        <v>2893.78</v>
      </c>
      <c r="F67" s="30">
        <v>12011.15</v>
      </c>
      <c r="G67" s="30">
        <v>1648033.67</v>
      </c>
    </row>
    <row r="68" spans="1:7" customFormat="1" ht="15" customHeight="1" x14ac:dyDescent="0.25">
      <c r="A68" s="28">
        <v>126119</v>
      </c>
      <c r="B68" s="29" t="s">
        <v>70</v>
      </c>
      <c r="C68" s="30">
        <v>1636022.52</v>
      </c>
      <c r="D68" s="30">
        <v>14904.93</v>
      </c>
      <c r="E68" s="31">
        <v>2893.78</v>
      </c>
      <c r="F68" s="30">
        <v>12011.15</v>
      </c>
      <c r="G68" s="30">
        <v>1648033.67</v>
      </c>
    </row>
    <row r="69" spans="1:7" customFormat="1" ht="15" customHeight="1" x14ac:dyDescent="0.25">
      <c r="A69" s="28">
        <v>12611901</v>
      </c>
      <c r="B69" s="29" t="s">
        <v>71</v>
      </c>
      <c r="C69" s="30">
        <v>1426336.3</v>
      </c>
      <c r="D69" s="30">
        <v>12469.67</v>
      </c>
      <c r="E69" s="31">
        <v>0</v>
      </c>
      <c r="F69" s="30">
        <v>12469.67</v>
      </c>
      <c r="G69" s="30">
        <v>1438805.97</v>
      </c>
    </row>
    <row r="70" spans="1:7" customFormat="1" ht="15" customHeight="1" x14ac:dyDescent="0.25">
      <c r="A70" s="28">
        <v>126119011</v>
      </c>
      <c r="B70" s="29" t="s">
        <v>72</v>
      </c>
      <c r="C70" s="30">
        <v>480273.48</v>
      </c>
      <c r="D70" s="30">
        <v>8698.66</v>
      </c>
      <c r="E70" s="31">
        <v>0</v>
      </c>
      <c r="F70" s="30">
        <v>8698.66</v>
      </c>
      <c r="G70" s="30">
        <v>488972.14</v>
      </c>
    </row>
    <row r="71" spans="1:7" customFormat="1" ht="15" customHeight="1" x14ac:dyDescent="0.25">
      <c r="A71" s="28">
        <v>126119011000001</v>
      </c>
      <c r="B71" s="29" t="s">
        <v>73</v>
      </c>
      <c r="C71" s="30">
        <v>10678.62</v>
      </c>
      <c r="D71" s="30">
        <v>785.57</v>
      </c>
      <c r="E71" s="31">
        <v>0</v>
      </c>
      <c r="F71" s="30">
        <v>785.57</v>
      </c>
      <c r="G71" s="30">
        <v>11464.19</v>
      </c>
    </row>
    <row r="72" spans="1:7" customFormat="1" ht="15" customHeight="1" x14ac:dyDescent="0.25">
      <c r="A72" s="28">
        <v>126119011000002</v>
      </c>
      <c r="B72" s="29" t="s">
        <v>74</v>
      </c>
      <c r="C72" s="30">
        <v>469594.86</v>
      </c>
      <c r="D72" s="30">
        <v>7913.09</v>
      </c>
      <c r="E72" s="31">
        <v>0</v>
      </c>
      <c r="F72" s="30">
        <v>7913.09</v>
      </c>
      <c r="G72" s="30">
        <v>477507.95</v>
      </c>
    </row>
    <row r="73" spans="1:7" customFormat="1" ht="15" customHeight="1" x14ac:dyDescent="0.25">
      <c r="A73" s="28">
        <v>126119012</v>
      </c>
      <c r="B73" s="29" t="s">
        <v>75</v>
      </c>
      <c r="C73" s="30">
        <v>946062.82</v>
      </c>
      <c r="D73" s="30">
        <v>3771.01</v>
      </c>
      <c r="E73" s="31">
        <v>0</v>
      </c>
      <c r="F73" s="30">
        <v>3771.01</v>
      </c>
      <c r="G73" s="30">
        <v>949833.83</v>
      </c>
    </row>
    <row r="74" spans="1:7" customFormat="1" ht="15" customHeight="1" x14ac:dyDescent="0.25">
      <c r="A74" s="28">
        <v>126119012000001</v>
      </c>
      <c r="B74" s="29" t="s">
        <v>502</v>
      </c>
      <c r="C74" s="30">
        <v>946062.82</v>
      </c>
      <c r="D74" s="30">
        <v>3771.01</v>
      </c>
      <c r="E74" s="31">
        <v>0</v>
      </c>
      <c r="F74" s="30">
        <v>3771.01</v>
      </c>
      <c r="G74" s="30">
        <v>949833.83</v>
      </c>
    </row>
    <row r="75" spans="1:7" customFormat="1" ht="15" customHeight="1" x14ac:dyDescent="0.25">
      <c r="A75" s="28">
        <v>12611902</v>
      </c>
      <c r="B75" s="29" t="s">
        <v>76</v>
      </c>
      <c r="C75" s="30">
        <v>7119.1</v>
      </c>
      <c r="D75" s="30">
        <v>523.71</v>
      </c>
      <c r="E75" s="31">
        <v>0</v>
      </c>
      <c r="F75" s="30">
        <v>523.71</v>
      </c>
      <c r="G75" s="30">
        <v>7642.81</v>
      </c>
    </row>
    <row r="76" spans="1:7" customFormat="1" ht="15" customHeight="1" x14ac:dyDescent="0.25">
      <c r="A76" s="28">
        <v>126119021</v>
      </c>
      <c r="B76" s="29" t="s">
        <v>77</v>
      </c>
      <c r="C76" s="30">
        <v>7119.1</v>
      </c>
      <c r="D76" s="30">
        <v>523.71</v>
      </c>
      <c r="E76" s="31">
        <v>0</v>
      </c>
      <c r="F76" s="30">
        <v>523.71</v>
      </c>
      <c r="G76" s="30">
        <v>7642.81</v>
      </c>
    </row>
    <row r="77" spans="1:7" customFormat="1" ht="15" customHeight="1" x14ac:dyDescent="0.25">
      <c r="A77" s="28">
        <v>126119021000001</v>
      </c>
      <c r="B77" s="29" t="s">
        <v>77</v>
      </c>
      <c r="C77" s="30">
        <v>7119.1</v>
      </c>
      <c r="D77" s="30">
        <v>523.71</v>
      </c>
      <c r="E77" s="31">
        <v>0</v>
      </c>
      <c r="F77" s="30">
        <v>523.71</v>
      </c>
      <c r="G77" s="30">
        <v>7642.81</v>
      </c>
    </row>
    <row r="78" spans="1:7" customFormat="1" ht="15" customHeight="1" x14ac:dyDescent="0.25">
      <c r="A78" s="28">
        <v>12611904</v>
      </c>
      <c r="B78" s="29" t="s">
        <v>78</v>
      </c>
      <c r="C78" s="30">
        <v>2893.78</v>
      </c>
      <c r="D78" s="30">
        <v>1911.55</v>
      </c>
      <c r="E78" s="31">
        <v>2893.78</v>
      </c>
      <c r="F78" s="30">
        <v>-982.23</v>
      </c>
      <c r="G78" s="30">
        <v>1911.55</v>
      </c>
    </row>
    <row r="79" spans="1:7" customFormat="1" ht="15" customHeight="1" x14ac:dyDescent="0.25">
      <c r="A79" s="28">
        <v>126119041</v>
      </c>
      <c r="B79" s="29" t="s">
        <v>78</v>
      </c>
      <c r="C79" s="30">
        <v>2893.78</v>
      </c>
      <c r="D79" s="30">
        <v>1911.55</v>
      </c>
      <c r="E79" s="31">
        <v>2893.78</v>
      </c>
      <c r="F79" s="30">
        <v>-982.23</v>
      </c>
      <c r="G79" s="30">
        <v>1911.55</v>
      </c>
    </row>
    <row r="80" spans="1:7" customFormat="1" ht="15" customHeight="1" x14ac:dyDescent="0.25">
      <c r="A80" s="28">
        <v>126119041000001</v>
      </c>
      <c r="B80" s="29" t="s">
        <v>79</v>
      </c>
      <c r="C80" s="30">
        <v>515.34</v>
      </c>
      <c r="D80" s="30">
        <v>340.41</v>
      </c>
      <c r="E80" s="31">
        <v>515.34</v>
      </c>
      <c r="F80" s="30">
        <v>-174.93</v>
      </c>
      <c r="G80" s="30">
        <v>340.41</v>
      </c>
    </row>
    <row r="81" spans="1:7" customFormat="1" ht="15" customHeight="1" x14ac:dyDescent="0.25">
      <c r="A81" s="28">
        <v>126119041000002</v>
      </c>
      <c r="B81" s="29" t="s">
        <v>80</v>
      </c>
      <c r="C81" s="30">
        <v>2378.44</v>
      </c>
      <c r="D81" s="30">
        <v>1571.14</v>
      </c>
      <c r="E81" s="31">
        <v>2378.44</v>
      </c>
      <c r="F81" s="30">
        <v>-807.3</v>
      </c>
      <c r="G81" s="30">
        <v>1571.14</v>
      </c>
    </row>
    <row r="82" spans="1:7" customFormat="1" ht="15" customHeight="1" x14ac:dyDescent="0.25">
      <c r="A82" s="28">
        <v>12611908</v>
      </c>
      <c r="B82" s="29" t="s">
        <v>81</v>
      </c>
      <c r="C82" s="30">
        <v>199673.34</v>
      </c>
      <c r="D82" s="30">
        <v>0</v>
      </c>
      <c r="E82" s="31">
        <v>0</v>
      </c>
      <c r="F82" s="30">
        <v>0</v>
      </c>
      <c r="G82" s="30">
        <v>199673.34</v>
      </c>
    </row>
    <row r="83" spans="1:7" customFormat="1" ht="15" customHeight="1" x14ac:dyDescent="0.25">
      <c r="A83" s="28">
        <v>126119088</v>
      </c>
      <c r="B83" s="29" t="s">
        <v>81</v>
      </c>
      <c r="C83" s="30">
        <v>199673.34</v>
      </c>
      <c r="D83" s="30">
        <v>0</v>
      </c>
      <c r="E83" s="31">
        <v>0</v>
      </c>
      <c r="F83" s="30">
        <v>0</v>
      </c>
      <c r="G83" s="30">
        <v>199673.34</v>
      </c>
    </row>
    <row r="84" spans="1:7" customFormat="1" ht="15" customHeight="1" x14ac:dyDescent="0.25">
      <c r="A84" s="28">
        <v>126119088000001</v>
      </c>
      <c r="B84" s="29" t="s">
        <v>82</v>
      </c>
      <c r="C84" s="30">
        <v>146426.99</v>
      </c>
      <c r="D84" s="30">
        <v>0</v>
      </c>
      <c r="E84" s="31">
        <v>0</v>
      </c>
      <c r="F84" s="30">
        <v>0</v>
      </c>
      <c r="G84" s="30">
        <v>146426.99</v>
      </c>
    </row>
    <row r="85" spans="1:7" customFormat="1" ht="15" customHeight="1" x14ac:dyDescent="0.25">
      <c r="A85" s="28">
        <v>126119088000002</v>
      </c>
      <c r="B85" s="29" t="s">
        <v>83</v>
      </c>
      <c r="C85" s="30">
        <v>53246.35</v>
      </c>
      <c r="D85" s="30">
        <v>0</v>
      </c>
      <c r="E85" s="31">
        <v>0</v>
      </c>
      <c r="F85" s="30">
        <v>0</v>
      </c>
      <c r="G85" s="30">
        <v>53246.35</v>
      </c>
    </row>
    <row r="86" spans="1:7" customFormat="1" ht="15" customHeight="1" x14ac:dyDescent="0.25">
      <c r="A86" s="28">
        <v>127</v>
      </c>
      <c r="B86" s="29" t="s">
        <v>84</v>
      </c>
      <c r="C86" s="30">
        <v>488344.9</v>
      </c>
      <c r="D86" s="30">
        <v>648558.26</v>
      </c>
      <c r="E86" s="31">
        <v>443877.94</v>
      </c>
      <c r="F86" s="30">
        <v>204680.32000000001</v>
      </c>
      <c r="G86" s="30">
        <v>693025.22</v>
      </c>
    </row>
    <row r="87" spans="1:7" customFormat="1" ht="15" customHeight="1" x14ac:dyDescent="0.25">
      <c r="A87" s="28">
        <v>1278</v>
      </c>
      <c r="B87" s="29" t="s">
        <v>85</v>
      </c>
      <c r="C87" s="30">
        <v>488344.9</v>
      </c>
      <c r="D87" s="30">
        <v>648558.26</v>
      </c>
      <c r="E87" s="31">
        <v>443877.94</v>
      </c>
      <c r="F87" s="30">
        <v>204680.32000000001</v>
      </c>
      <c r="G87" s="30">
        <v>693025.22</v>
      </c>
    </row>
    <row r="88" spans="1:7" customFormat="1" ht="15" customHeight="1" x14ac:dyDescent="0.25">
      <c r="A88" s="28">
        <v>12781</v>
      </c>
      <c r="B88" s="29" t="s">
        <v>86</v>
      </c>
      <c r="C88" s="30">
        <v>488344.9</v>
      </c>
      <c r="D88" s="30">
        <v>648558.26</v>
      </c>
      <c r="E88" s="31">
        <v>443877.94</v>
      </c>
      <c r="F88" s="30">
        <v>204680.32000000001</v>
      </c>
      <c r="G88" s="30">
        <v>693025.22</v>
      </c>
    </row>
    <row r="89" spans="1:7" customFormat="1" ht="15" customHeight="1" x14ac:dyDescent="0.25">
      <c r="A89" s="28">
        <v>127819</v>
      </c>
      <c r="B89" s="29" t="s">
        <v>86</v>
      </c>
      <c r="C89" s="30">
        <v>488344.9</v>
      </c>
      <c r="D89" s="30">
        <v>648558.26</v>
      </c>
      <c r="E89" s="31">
        <v>443877.94</v>
      </c>
      <c r="F89" s="30">
        <v>204680.32000000001</v>
      </c>
      <c r="G89" s="30">
        <v>693025.22</v>
      </c>
    </row>
    <row r="90" spans="1:7" customFormat="1" ht="15" customHeight="1" x14ac:dyDescent="0.25">
      <c r="A90" s="28">
        <v>12781901</v>
      </c>
      <c r="B90" s="29" t="s">
        <v>87</v>
      </c>
      <c r="C90" s="30">
        <v>488344.9</v>
      </c>
      <c r="D90" s="30">
        <v>648558.26</v>
      </c>
      <c r="E90" s="31">
        <v>443877.94</v>
      </c>
      <c r="F90" s="30">
        <v>204680.32000000001</v>
      </c>
      <c r="G90" s="30">
        <v>693025.22</v>
      </c>
    </row>
    <row r="91" spans="1:7" customFormat="1" ht="15" customHeight="1" x14ac:dyDescent="0.25">
      <c r="A91" s="28">
        <v>127819015</v>
      </c>
      <c r="B91" s="29" t="s">
        <v>88</v>
      </c>
      <c r="C91" s="30">
        <v>480949.71</v>
      </c>
      <c r="D91" s="30">
        <v>521026.46</v>
      </c>
      <c r="E91" s="31">
        <v>309070.95</v>
      </c>
      <c r="F91" s="30">
        <v>211955.51</v>
      </c>
      <c r="G91" s="30">
        <v>692905.22</v>
      </c>
    </row>
    <row r="92" spans="1:7" customFormat="1" ht="15" customHeight="1" x14ac:dyDescent="0.25">
      <c r="A92" s="28">
        <v>127819015000001</v>
      </c>
      <c r="B92" s="29" t="s">
        <v>89</v>
      </c>
      <c r="C92" s="30">
        <v>665.85</v>
      </c>
      <c r="D92" s="30">
        <v>250389.16</v>
      </c>
      <c r="E92" s="31">
        <v>251055.01</v>
      </c>
      <c r="F92" s="30">
        <v>-665.85</v>
      </c>
      <c r="G92" s="30">
        <v>0</v>
      </c>
    </row>
    <row r="93" spans="1:7" customFormat="1" ht="15" customHeight="1" x14ac:dyDescent="0.25">
      <c r="A93" s="28">
        <v>127819015000003</v>
      </c>
      <c r="B93" s="29" t="s">
        <v>90</v>
      </c>
      <c r="C93" s="30">
        <v>13131.15</v>
      </c>
      <c r="D93" s="30">
        <v>42893.97</v>
      </c>
      <c r="E93" s="31">
        <v>24668.11</v>
      </c>
      <c r="F93" s="30">
        <v>18225.86</v>
      </c>
      <c r="G93" s="30">
        <v>31357.01</v>
      </c>
    </row>
    <row r="94" spans="1:7" customFormat="1" ht="15" customHeight="1" x14ac:dyDescent="0.25">
      <c r="A94" s="28">
        <v>127819015000004</v>
      </c>
      <c r="B94" s="29" t="s">
        <v>91</v>
      </c>
      <c r="C94" s="30">
        <v>292383.2</v>
      </c>
      <c r="D94" s="30">
        <v>18777.8</v>
      </c>
      <c r="E94" s="31">
        <v>9388.9</v>
      </c>
      <c r="F94" s="30">
        <v>9388.9</v>
      </c>
      <c r="G94" s="30">
        <v>301772.09999999998</v>
      </c>
    </row>
    <row r="95" spans="1:7" customFormat="1" ht="15" customHeight="1" x14ac:dyDescent="0.25">
      <c r="A95" s="28">
        <v>127819015000005</v>
      </c>
      <c r="B95" s="29" t="s">
        <v>92</v>
      </c>
      <c r="C95" s="30">
        <v>174769.51</v>
      </c>
      <c r="D95" s="30">
        <v>208965.53</v>
      </c>
      <c r="E95" s="31">
        <v>23958.93</v>
      </c>
      <c r="F95" s="30">
        <v>185006.6</v>
      </c>
      <c r="G95" s="30">
        <v>359776.11</v>
      </c>
    </row>
    <row r="96" spans="1:7" customFormat="1" ht="15" customHeight="1" x14ac:dyDescent="0.25">
      <c r="A96" s="28">
        <v>127819018</v>
      </c>
      <c r="B96" s="29" t="s">
        <v>93</v>
      </c>
      <c r="C96" s="30">
        <v>134926.99</v>
      </c>
      <c r="D96" s="30">
        <v>0</v>
      </c>
      <c r="E96" s="31">
        <v>134806.99</v>
      </c>
      <c r="F96" s="30">
        <v>-134806.99</v>
      </c>
      <c r="G96" s="30">
        <v>120</v>
      </c>
    </row>
    <row r="97" spans="1:7" customFormat="1" ht="15" customHeight="1" x14ac:dyDescent="0.25">
      <c r="A97" s="28">
        <v>127819018000001</v>
      </c>
      <c r="B97" s="29" t="s">
        <v>94</v>
      </c>
      <c r="C97" s="30">
        <v>134806.99</v>
      </c>
      <c r="D97" s="30">
        <v>0</v>
      </c>
      <c r="E97" s="31">
        <v>134806.99</v>
      </c>
      <c r="F97" s="30">
        <v>-134806.99</v>
      </c>
      <c r="G97" s="30">
        <v>0</v>
      </c>
    </row>
    <row r="98" spans="1:7" customFormat="1" ht="15" customHeight="1" x14ac:dyDescent="0.25">
      <c r="A98" s="28">
        <v>127819018000002</v>
      </c>
      <c r="B98" s="29" t="s">
        <v>507</v>
      </c>
      <c r="C98" s="30">
        <v>120</v>
      </c>
      <c r="D98" s="30">
        <v>0</v>
      </c>
      <c r="E98" s="31">
        <v>0</v>
      </c>
      <c r="F98" s="30">
        <v>0</v>
      </c>
      <c r="G98" s="30">
        <v>120</v>
      </c>
    </row>
    <row r="99" spans="1:7" customFormat="1" ht="15" customHeight="1" x14ac:dyDescent="0.25">
      <c r="A99" s="28">
        <v>127819019</v>
      </c>
      <c r="B99" s="29" t="s">
        <v>60</v>
      </c>
      <c r="C99" s="30">
        <v>-127531.8</v>
      </c>
      <c r="D99" s="30">
        <v>127531.8</v>
      </c>
      <c r="E99" s="31">
        <v>0</v>
      </c>
      <c r="F99" s="30">
        <v>127531.8</v>
      </c>
      <c r="G99" s="30">
        <v>0</v>
      </c>
    </row>
    <row r="100" spans="1:7" customFormat="1" ht="15" customHeight="1" x14ac:dyDescent="0.25">
      <c r="A100" s="28">
        <v>127819019000001</v>
      </c>
      <c r="B100" s="29" t="s">
        <v>95</v>
      </c>
      <c r="C100" s="30">
        <v>-127531.8</v>
      </c>
      <c r="D100" s="30">
        <v>127531.8</v>
      </c>
      <c r="E100" s="31">
        <v>0</v>
      </c>
      <c r="F100" s="30">
        <v>127531.8</v>
      </c>
      <c r="G100" s="30">
        <v>0</v>
      </c>
    </row>
    <row r="101" spans="1:7" customFormat="1" ht="15" customHeight="1" x14ac:dyDescent="0.25">
      <c r="A101" s="28">
        <v>128</v>
      </c>
      <c r="B101" s="29" t="s">
        <v>96</v>
      </c>
      <c r="C101" s="30">
        <v>11762.44</v>
      </c>
      <c r="D101" s="30">
        <v>0</v>
      </c>
      <c r="E101" s="31">
        <v>1960.42</v>
      </c>
      <c r="F101" s="30">
        <v>-1960.42</v>
      </c>
      <c r="G101" s="30">
        <v>9802.02</v>
      </c>
    </row>
    <row r="102" spans="1:7" customFormat="1" ht="15" customHeight="1" x14ac:dyDescent="0.25">
      <c r="A102" s="28">
        <v>1281</v>
      </c>
      <c r="B102" s="29" t="s">
        <v>97</v>
      </c>
      <c r="C102" s="30">
        <v>11762.44</v>
      </c>
      <c r="D102" s="30">
        <v>0</v>
      </c>
      <c r="E102" s="31">
        <v>1960.42</v>
      </c>
      <c r="F102" s="30">
        <v>-1960.42</v>
      </c>
      <c r="G102" s="30">
        <v>9802.02</v>
      </c>
    </row>
    <row r="103" spans="1:7" customFormat="1" ht="15" customHeight="1" x14ac:dyDescent="0.25">
      <c r="A103" s="28">
        <v>12811</v>
      </c>
      <c r="B103" s="29" t="s">
        <v>13</v>
      </c>
      <c r="C103" s="30">
        <v>11762.44</v>
      </c>
      <c r="D103" s="30">
        <v>0</v>
      </c>
      <c r="E103" s="31">
        <v>1960.42</v>
      </c>
      <c r="F103" s="30">
        <v>-1960.42</v>
      </c>
      <c r="G103" s="30">
        <v>9802.02</v>
      </c>
    </row>
    <row r="104" spans="1:7" customFormat="1" ht="15" customHeight="1" x14ac:dyDescent="0.25">
      <c r="A104" s="28">
        <v>128119</v>
      </c>
      <c r="B104" s="29" t="s">
        <v>13</v>
      </c>
      <c r="C104" s="30">
        <v>11762.44</v>
      </c>
      <c r="D104" s="30">
        <v>0</v>
      </c>
      <c r="E104" s="31">
        <v>1960.42</v>
      </c>
      <c r="F104" s="30">
        <v>-1960.42</v>
      </c>
      <c r="G104" s="30">
        <v>9802.02</v>
      </c>
    </row>
    <row r="105" spans="1:7" customFormat="1" ht="15" customHeight="1" x14ac:dyDescent="0.25">
      <c r="A105" s="28">
        <v>12811901</v>
      </c>
      <c r="B105" s="29" t="s">
        <v>97</v>
      </c>
      <c r="C105" s="30">
        <v>11762.44</v>
      </c>
      <c r="D105" s="30">
        <v>0</v>
      </c>
      <c r="E105" s="31">
        <v>1960.42</v>
      </c>
      <c r="F105" s="30">
        <v>-1960.42</v>
      </c>
      <c r="G105" s="30">
        <v>9802.02</v>
      </c>
    </row>
    <row r="106" spans="1:7" customFormat="1" ht="15" customHeight="1" x14ac:dyDescent="0.25">
      <c r="A106" s="28">
        <v>128119011</v>
      </c>
      <c r="B106" s="29" t="s">
        <v>97</v>
      </c>
      <c r="C106" s="30">
        <v>11762.44</v>
      </c>
      <c r="D106" s="30">
        <v>0</v>
      </c>
      <c r="E106" s="31">
        <v>1960.42</v>
      </c>
      <c r="F106" s="30">
        <v>-1960.42</v>
      </c>
      <c r="G106" s="30">
        <v>9802.02</v>
      </c>
    </row>
    <row r="107" spans="1:7" customFormat="1" ht="15" customHeight="1" x14ac:dyDescent="0.25">
      <c r="A107" s="28">
        <v>128119011000001</v>
      </c>
      <c r="B107" s="29" t="s">
        <v>98</v>
      </c>
      <c r="C107" s="30">
        <v>11762.44</v>
      </c>
      <c r="D107" s="30">
        <v>0</v>
      </c>
      <c r="E107" s="31">
        <v>1960.42</v>
      </c>
      <c r="F107" s="30">
        <v>-1960.42</v>
      </c>
      <c r="G107" s="30">
        <v>9802.02</v>
      </c>
    </row>
    <row r="108" spans="1:7" customFormat="1" ht="15" customHeight="1" x14ac:dyDescent="0.25">
      <c r="A108" s="28">
        <v>13</v>
      </c>
      <c r="B108" s="29" t="s">
        <v>99</v>
      </c>
      <c r="C108" s="30">
        <v>79493833.319999993</v>
      </c>
      <c r="D108" s="30">
        <v>29441084.5</v>
      </c>
      <c r="E108" s="31">
        <v>25901744.329999998</v>
      </c>
      <c r="F108" s="30">
        <v>3539340.17</v>
      </c>
      <c r="G108" s="30">
        <v>83033173.489999995</v>
      </c>
    </row>
    <row r="109" spans="1:7" customFormat="1" ht="15" customHeight="1" x14ac:dyDescent="0.25">
      <c r="A109" s="28">
        <v>131</v>
      </c>
      <c r="B109" s="29" t="s">
        <v>100</v>
      </c>
      <c r="C109" s="30">
        <v>78683588.040000007</v>
      </c>
      <c r="D109" s="30">
        <v>29441084.5</v>
      </c>
      <c r="E109" s="31">
        <v>25866678.73</v>
      </c>
      <c r="F109" s="30">
        <v>3574405.77</v>
      </c>
      <c r="G109" s="30">
        <v>82257993.810000002</v>
      </c>
    </row>
    <row r="110" spans="1:7" customFormat="1" ht="15" customHeight="1" x14ac:dyDescent="0.25">
      <c r="A110" s="28">
        <v>1311</v>
      </c>
      <c r="B110" s="29" t="s">
        <v>101</v>
      </c>
      <c r="C110" s="30">
        <v>15104242.550000001</v>
      </c>
      <c r="D110" s="30">
        <v>142959.95000000001</v>
      </c>
      <c r="E110" s="31">
        <v>0</v>
      </c>
      <c r="F110" s="30">
        <v>142959.95000000001</v>
      </c>
      <c r="G110" s="30">
        <v>15247202.5</v>
      </c>
    </row>
    <row r="111" spans="1:7" customFormat="1" ht="15" customHeight="1" x14ac:dyDescent="0.25">
      <c r="A111" s="28">
        <v>13112</v>
      </c>
      <c r="B111" s="29" t="s">
        <v>102</v>
      </c>
      <c r="C111" s="30">
        <v>15104242.550000001</v>
      </c>
      <c r="D111" s="30">
        <v>142959.95000000001</v>
      </c>
      <c r="E111" s="31">
        <v>0</v>
      </c>
      <c r="F111" s="30">
        <v>142959.95000000001</v>
      </c>
      <c r="G111" s="30">
        <v>15247202.5</v>
      </c>
    </row>
    <row r="112" spans="1:7" customFormat="1" ht="15" customHeight="1" x14ac:dyDescent="0.25">
      <c r="A112" s="28">
        <v>131129</v>
      </c>
      <c r="B112" s="29" t="s">
        <v>48</v>
      </c>
      <c r="C112" s="30">
        <v>15104242.550000001</v>
      </c>
      <c r="D112" s="30">
        <v>142959.95000000001</v>
      </c>
      <c r="E112" s="31">
        <v>0</v>
      </c>
      <c r="F112" s="30">
        <v>142959.95000000001</v>
      </c>
      <c r="G112" s="30">
        <v>15247202.5</v>
      </c>
    </row>
    <row r="113" spans="1:7" customFormat="1" ht="15" customHeight="1" x14ac:dyDescent="0.25">
      <c r="A113" s="28">
        <v>131129011000001</v>
      </c>
      <c r="B113" s="29" t="s">
        <v>103</v>
      </c>
      <c r="C113" s="30">
        <v>14663895.83</v>
      </c>
      <c r="D113" s="30">
        <v>108760.51</v>
      </c>
      <c r="E113" s="31">
        <v>0</v>
      </c>
      <c r="F113" s="30">
        <v>108760.51</v>
      </c>
      <c r="G113" s="30">
        <v>14772656.34</v>
      </c>
    </row>
    <row r="114" spans="1:7" customFormat="1" ht="15" customHeight="1" x14ac:dyDescent="0.25">
      <c r="A114" s="28">
        <v>131129012000001</v>
      </c>
      <c r="B114" s="29" t="s">
        <v>104</v>
      </c>
      <c r="C114" s="30">
        <v>440346.72</v>
      </c>
      <c r="D114" s="30">
        <v>34199.440000000002</v>
      </c>
      <c r="E114" s="31">
        <v>0</v>
      </c>
      <c r="F114" s="30">
        <v>34199.440000000002</v>
      </c>
      <c r="G114" s="30">
        <v>474546.16</v>
      </c>
    </row>
    <row r="115" spans="1:7" customFormat="1" ht="15" customHeight="1" x14ac:dyDescent="0.25">
      <c r="A115" s="28">
        <v>1312</v>
      </c>
      <c r="B115" s="29" t="s">
        <v>44</v>
      </c>
      <c r="C115" s="30">
        <v>49641905.530000001</v>
      </c>
      <c r="D115" s="30">
        <v>15364737.15</v>
      </c>
      <c r="E115" s="31">
        <v>11976746.15</v>
      </c>
      <c r="F115" s="30">
        <v>3387991</v>
      </c>
      <c r="G115" s="30">
        <v>53029896.530000001</v>
      </c>
    </row>
    <row r="116" spans="1:7" customFormat="1" ht="15" customHeight="1" x14ac:dyDescent="0.25">
      <c r="A116" s="28">
        <v>13122</v>
      </c>
      <c r="B116" s="29" t="s">
        <v>102</v>
      </c>
      <c r="C116" s="30">
        <v>49641905.530000001</v>
      </c>
      <c r="D116" s="30">
        <v>15364737.15</v>
      </c>
      <c r="E116" s="31">
        <v>11976746.15</v>
      </c>
      <c r="F116" s="30">
        <v>3387991</v>
      </c>
      <c r="G116" s="30">
        <v>53029896.530000001</v>
      </c>
    </row>
    <row r="117" spans="1:7" customFormat="1" ht="15" customHeight="1" x14ac:dyDescent="0.25">
      <c r="A117" s="28">
        <v>131229</v>
      </c>
      <c r="B117" s="29" t="s">
        <v>102</v>
      </c>
      <c r="C117" s="30">
        <v>49641905.530000001</v>
      </c>
      <c r="D117" s="30">
        <v>15364737.15</v>
      </c>
      <c r="E117" s="31">
        <v>11976746.15</v>
      </c>
      <c r="F117" s="30">
        <v>3387991</v>
      </c>
      <c r="G117" s="30">
        <v>53029896.530000001</v>
      </c>
    </row>
    <row r="118" spans="1:7" customFormat="1" ht="15" customHeight="1" x14ac:dyDescent="0.25">
      <c r="A118" s="28">
        <v>13122901</v>
      </c>
      <c r="B118" s="29" t="s">
        <v>49</v>
      </c>
      <c r="C118" s="30">
        <v>49641905.530000001</v>
      </c>
      <c r="D118" s="30">
        <v>15364737.15</v>
      </c>
      <c r="E118" s="31">
        <v>11976746.15</v>
      </c>
      <c r="F118" s="30">
        <v>3387991</v>
      </c>
      <c r="G118" s="30">
        <v>53029896.530000001</v>
      </c>
    </row>
    <row r="119" spans="1:7" customFormat="1" ht="15" customHeight="1" x14ac:dyDescent="0.25">
      <c r="A119" s="28">
        <v>131229011</v>
      </c>
      <c r="B119" s="29" t="s">
        <v>41</v>
      </c>
      <c r="C119" s="30">
        <v>49929891.810000002</v>
      </c>
      <c r="D119" s="30">
        <v>991723.84</v>
      </c>
      <c r="E119" s="31">
        <v>51411.05</v>
      </c>
      <c r="F119" s="30">
        <v>940312.79</v>
      </c>
      <c r="G119" s="30">
        <v>50870204.600000001</v>
      </c>
    </row>
    <row r="120" spans="1:7" customFormat="1" ht="15" customHeight="1" x14ac:dyDescent="0.25">
      <c r="A120" s="28">
        <v>131229011000002</v>
      </c>
      <c r="B120" s="29" t="s">
        <v>103</v>
      </c>
      <c r="C120" s="30">
        <v>49929891.810000002</v>
      </c>
      <c r="D120" s="30">
        <v>991723.84</v>
      </c>
      <c r="E120" s="31">
        <v>51411.05</v>
      </c>
      <c r="F120" s="30">
        <v>940312.79</v>
      </c>
      <c r="G120" s="30">
        <v>50870204.600000001</v>
      </c>
    </row>
    <row r="121" spans="1:7" customFormat="1" ht="15" customHeight="1" x14ac:dyDescent="0.25">
      <c r="A121" s="28">
        <v>131229012</v>
      </c>
      <c r="B121" s="29" t="s">
        <v>43</v>
      </c>
      <c r="C121" s="30">
        <v>-287986.28000000003</v>
      </c>
      <c r="D121" s="30">
        <v>14373013.310000001</v>
      </c>
      <c r="E121" s="31">
        <v>11925335.1</v>
      </c>
      <c r="F121" s="30">
        <v>2447678.21</v>
      </c>
      <c r="G121" s="30">
        <v>2159691.9300000002</v>
      </c>
    </row>
    <row r="122" spans="1:7" customFormat="1" ht="15" customHeight="1" x14ac:dyDescent="0.25">
      <c r="A122" s="28">
        <v>131229012000002</v>
      </c>
      <c r="B122" s="29" t="s">
        <v>104</v>
      </c>
      <c r="C122" s="30">
        <v>-287986.28000000003</v>
      </c>
      <c r="D122" s="30">
        <v>14373013.310000001</v>
      </c>
      <c r="E122" s="31">
        <v>11925335.1</v>
      </c>
      <c r="F122" s="30">
        <v>2447678.21</v>
      </c>
      <c r="G122" s="30">
        <v>2159691.9300000002</v>
      </c>
    </row>
    <row r="123" spans="1:7" customFormat="1" ht="15" customHeight="1" x14ac:dyDescent="0.25">
      <c r="A123" s="28">
        <v>1316</v>
      </c>
      <c r="B123" s="29" t="s">
        <v>105</v>
      </c>
      <c r="C123" s="30">
        <v>13889642.93</v>
      </c>
      <c r="D123" s="30">
        <v>13933387.4</v>
      </c>
      <c r="E123" s="31">
        <v>13889642.93</v>
      </c>
      <c r="F123" s="30">
        <v>43744.47</v>
      </c>
      <c r="G123" s="30">
        <v>13933387.4</v>
      </c>
    </row>
    <row r="124" spans="1:7" customFormat="1" ht="15" customHeight="1" x14ac:dyDescent="0.25">
      <c r="A124" s="28">
        <v>13161</v>
      </c>
      <c r="B124" s="29" t="s">
        <v>106</v>
      </c>
      <c r="C124" s="30">
        <v>13889642.93</v>
      </c>
      <c r="D124" s="30">
        <v>13933387.4</v>
      </c>
      <c r="E124" s="31">
        <v>13889642.93</v>
      </c>
      <c r="F124" s="30">
        <v>43744.47</v>
      </c>
      <c r="G124" s="30">
        <v>13933387.4</v>
      </c>
    </row>
    <row r="125" spans="1:7" customFormat="1" ht="15" customHeight="1" x14ac:dyDescent="0.25">
      <c r="A125" s="28">
        <v>131618</v>
      </c>
      <c r="B125" s="29" t="s">
        <v>107</v>
      </c>
      <c r="C125" s="30">
        <v>6230417</v>
      </c>
      <c r="D125" s="30">
        <v>6239574.1399999997</v>
      </c>
      <c r="E125" s="31">
        <v>6230417</v>
      </c>
      <c r="F125" s="30">
        <v>9157.14</v>
      </c>
      <c r="G125" s="30">
        <v>6239574.1399999997</v>
      </c>
    </row>
    <row r="126" spans="1:7" customFormat="1" ht="15" customHeight="1" x14ac:dyDescent="0.25">
      <c r="A126" s="28">
        <v>13161801</v>
      </c>
      <c r="B126" s="29" t="s">
        <v>107</v>
      </c>
      <c r="C126" s="30">
        <v>6230417</v>
      </c>
      <c r="D126" s="30">
        <v>6239574.1399999997</v>
      </c>
      <c r="E126" s="31">
        <v>6230417</v>
      </c>
      <c r="F126" s="30">
        <v>9157.14</v>
      </c>
      <c r="G126" s="30">
        <v>6239574.1399999997</v>
      </c>
    </row>
    <row r="127" spans="1:7" customFormat="1" ht="15" customHeight="1" x14ac:dyDescent="0.25">
      <c r="A127" s="28">
        <v>131618011</v>
      </c>
      <c r="B127" s="29" t="s">
        <v>108</v>
      </c>
      <c r="C127" s="30">
        <v>4581188.97</v>
      </c>
      <c r="D127" s="30">
        <v>4587922.16</v>
      </c>
      <c r="E127" s="31">
        <v>4581188.97</v>
      </c>
      <c r="F127" s="30">
        <v>6733.19</v>
      </c>
      <c r="G127" s="30">
        <v>4587922.16</v>
      </c>
    </row>
    <row r="128" spans="1:7" customFormat="1" ht="15" customHeight="1" x14ac:dyDescent="0.25">
      <c r="A128" s="28">
        <v>131618011000001</v>
      </c>
      <c r="B128" s="29" t="s">
        <v>109</v>
      </c>
      <c r="C128" s="30">
        <v>4581188.97</v>
      </c>
      <c r="D128" s="30">
        <v>4587922.16</v>
      </c>
      <c r="E128" s="31">
        <v>4581188.97</v>
      </c>
      <c r="F128" s="30">
        <v>6733.19</v>
      </c>
      <c r="G128" s="30">
        <v>4587922.16</v>
      </c>
    </row>
    <row r="129" spans="1:7" customFormat="1" ht="15" customHeight="1" x14ac:dyDescent="0.25">
      <c r="A129" s="28">
        <v>131618012</v>
      </c>
      <c r="B129" s="29" t="s">
        <v>110</v>
      </c>
      <c r="C129" s="30">
        <v>1649228.03</v>
      </c>
      <c r="D129" s="30">
        <v>1651651.98</v>
      </c>
      <c r="E129" s="31">
        <v>1649228.03</v>
      </c>
      <c r="F129" s="30">
        <v>2423.9499999999998</v>
      </c>
      <c r="G129" s="30">
        <v>1651651.98</v>
      </c>
    </row>
    <row r="130" spans="1:7" customFormat="1" ht="15" customHeight="1" x14ac:dyDescent="0.25">
      <c r="A130" s="28">
        <v>131618012000001</v>
      </c>
      <c r="B130" s="29" t="s">
        <v>111</v>
      </c>
      <c r="C130" s="30">
        <v>1649228.03</v>
      </c>
      <c r="D130" s="30">
        <v>1651651.98</v>
      </c>
      <c r="E130" s="31">
        <v>1649228.03</v>
      </c>
      <c r="F130" s="30">
        <v>2423.9499999999998</v>
      </c>
      <c r="G130" s="30">
        <v>1651651.98</v>
      </c>
    </row>
    <row r="131" spans="1:7" customFormat="1" ht="15" customHeight="1" x14ac:dyDescent="0.25">
      <c r="A131" s="28">
        <v>131619</v>
      </c>
      <c r="B131" s="29" t="s">
        <v>106</v>
      </c>
      <c r="C131" s="30">
        <v>7659225.9299999997</v>
      </c>
      <c r="D131" s="30">
        <v>7693813.2599999998</v>
      </c>
      <c r="E131" s="31">
        <v>7659225.9299999997</v>
      </c>
      <c r="F131" s="30">
        <v>34587.33</v>
      </c>
      <c r="G131" s="30">
        <v>7693813.2599999998</v>
      </c>
    </row>
    <row r="132" spans="1:7" customFormat="1" ht="15" customHeight="1" x14ac:dyDescent="0.25">
      <c r="A132" s="28">
        <v>13161901</v>
      </c>
      <c r="B132" s="29" t="s">
        <v>112</v>
      </c>
      <c r="C132" s="30">
        <v>7659225.9299999997</v>
      </c>
      <c r="D132" s="30">
        <v>7693813.2599999998</v>
      </c>
      <c r="E132" s="31">
        <v>7659225.9299999997</v>
      </c>
      <c r="F132" s="30">
        <v>34587.33</v>
      </c>
      <c r="G132" s="30">
        <v>7693813.2599999998</v>
      </c>
    </row>
    <row r="133" spans="1:7" customFormat="1" ht="15" customHeight="1" x14ac:dyDescent="0.25">
      <c r="A133" s="28">
        <v>131619011</v>
      </c>
      <c r="B133" s="29" t="s">
        <v>113</v>
      </c>
      <c r="C133" s="30">
        <v>5631783.7699999996</v>
      </c>
      <c r="D133" s="30">
        <v>5657215.6299999999</v>
      </c>
      <c r="E133" s="31">
        <v>5631783.7699999996</v>
      </c>
      <c r="F133" s="30">
        <v>25431.86</v>
      </c>
      <c r="G133" s="30">
        <v>5657215.6299999999</v>
      </c>
    </row>
    <row r="134" spans="1:7" customFormat="1" ht="15" customHeight="1" x14ac:dyDescent="0.25">
      <c r="A134" s="28">
        <v>131619011000001</v>
      </c>
      <c r="B134" s="29" t="s">
        <v>114</v>
      </c>
      <c r="C134" s="30">
        <v>5631783.7699999996</v>
      </c>
      <c r="D134" s="30">
        <v>5657215.6299999999</v>
      </c>
      <c r="E134" s="31">
        <v>5631783.7699999996</v>
      </c>
      <c r="F134" s="30">
        <v>25431.86</v>
      </c>
      <c r="G134" s="30">
        <v>5657215.6299999999</v>
      </c>
    </row>
    <row r="135" spans="1:7" customFormat="1" ht="15" customHeight="1" x14ac:dyDescent="0.25">
      <c r="A135" s="28">
        <v>131619012</v>
      </c>
      <c r="B135" s="29" t="s">
        <v>115</v>
      </c>
      <c r="C135" s="30">
        <v>2027442.16</v>
      </c>
      <c r="D135" s="30">
        <v>2036597.63</v>
      </c>
      <c r="E135" s="31">
        <v>2027442.16</v>
      </c>
      <c r="F135" s="30">
        <v>9155.4699999999993</v>
      </c>
      <c r="G135" s="30">
        <v>2036597.63</v>
      </c>
    </row>
    <row r="136" spans="1:7" customFormat="1" ht="15" customHeight="1" x14ac:dyDescent="0.25">
      <c r="A136" s="28">
        <v>131619012000001</v>
      </c>
      <c r="B136" s="29" t="s">
        <v>116</v>
      </c>
      <c r="C136" s="30">
        <v>2027442.16</v>
      </c>
      <c r="D136" s="30">
        <v>2036597.63</v>
      </c>
      <c r="E136" s="31">
        <v>2027442.16</v>
      </c>
      <c r="F136" s="30">
        <v>9155.4699999999993</v>
      </c>
      <c r="G136" s="30">
        <v>2036597.63</v>
      </c>
    </row>
    <row r="137" spans="1:7" customFormat="1" ht="15" customHeight="1" x14ac:dyDescent="0.25">
      <c r="A137" s="28">
        <v>1317</v>
      </c>
      <c r="B137" s="29" t="s">
        <v>117</v>
      </c>
      <c r="C137" s="30">
        <v>47797.03</v>
      </c>
      <c r="D137" s="30">
        <v>0</v>
      </c>
      <c r="E137" s="31">
        <v>0</v>
      </c>
      <c r="F137" s="30">
        <v>0</v>
      </c>
      <c r="G137" s="30">
        <v>47797.03</v>
      </c>
    </row>
    <row r="138" spans="1:7" customFormat="1" ht="15" customHeight="1" x14ac:dyDescent="0.25">
      <c r="A138" s="28">
        <v>13171</v>
      </c>
      <c r="B138" s="29" t="s">
        <v>117</v>
      </c>
      <c r="C138" s="30">
        <v>47797.03</v>
      </c>
      <c r="D138" s="30">
        <v>0</v>
      </c>
      <c r="E138" s="31">
        <v>0</v>
      </c>
      <c r="F138" s="30">
        <v>0</v>
      </c>
      <c r="G138" s="30">
        <v>47797.03</v>
      </c>
    </row>
    <row r="139" spans="1:7" customFormat="1" ht="15" customHeight="1" x14ac:dyDescent="0.25">
      <c r="A139" s="28">
        <v>131719</v>
      </c>
      <c r="B139" s="29" t="s">
        <v>117</v>
      </c>
      <c r="C139" s="30">
        <v>47797.03</v>
      </c>
      <c r="D139" s="30">
        <v>0</v>
      </c>
      <c r="E139" s="31">
        <v>0</v>
      </c>
      <c r="F139" s="30">
        <v>0</v>
      </c>
      <c r="G139" s="30">
        <v>47797.03</v>
      </c>
    </row>
    <row r="140" spans="1:7" customFormat="1" ht="15" customHeight="1" x14ac:dyDescent="0.25">
      <c r="A140" s="28">
        <v>13171901</v>
      </c>
      <c r="B140" s="29" t="s">
        <v>117</v>
      </c>
      <c r="C140" s="30">
        <v>47797.03</v>
      </c>
      <c r="D140" s="30">
        <v>0</v>
      </c>
      <c r="E140" s="31">
        <v>0</v>
      </c>
      <c r="F140" s="30">
        <v>0</v>
      </c>
      <c r="G140" s="30">
        <v>47797.03</v>
      </c>
    </row>
    <row r="141" spans="1:7" customFormat="1" ht="15" customHeight="1" x14ac:dyDescent="0.25">
      <c r="A141" s="28">
        <v>131719013</v>
      </c>
      <c r="B141" s="29" t="s">
        <v>118</v>
      </c>
      <c r="C141" s="30">
        <v>47797.03</v>
      </c>
      <c r="D141" s="30">
        <v>0</v>
      </c>
      <c r="E141" s="31">
        <v>0</v>
      </c>
      <c r="F141" s="30">
        <v>0</v>
      </c>
      <c r="G141" s="30">
        <v>47797.03</v>
      </c>
    </row>
    <row r="142" spans="1:7" customFormat="1" ht="15" customHeight="1" x14ac:dyDescent="0.25">
      <c r="A142" s="28">
        <v>131719013000001</v>
      </c>
      <c r="B142" s="29" t="s">
        <v>119</v>
      </c>
      <c r="C142" s="30">
        <v>47797.03</v>
      </c>
      <c r="D142" s="30">
        <v>0</v>
      </c>
      <c r="E142" s="31">
        <v>0</v>
      </c>
      <c r="F142" s="30">
        <v>0</v>
      </c>
      <c r="G142" s="30">
        <v>47797.03</v>
      </c>
    </row>
    <row r="143" spans="1:7" customFormat="1" ht="15" customHeight="1" x14ac:dyDescent="0.25">
      <c r="A143" s="28">
        <v>1318</v>
      </c>
      <c r="B143" s="29" t="s">
        <v>492</v>
      </c>
      <c r="C143" s="30">
        <v>0</v>
      </c>
      <c r="D143" s="30">
        <v>0</v>
      </c>
      <c r="E143" s="31">
        <v>289.64999999999998</v>
      </c>
      <c r="F143" s="30">
        <v>-289.64999999999998</v>
      </c>
      <c r="G143" s="30">
        <v>-289.64999999999998</v>
      </c>
    </row>
    <row r="144" spans="1:7" customFormat="1" ht="15" customHeight="1" x14ac:dyDescent="0.25">
      <c r="A144" s="28">
        <v>13181</v>
      </c>
      <c r="B144" s="29" t="s">
        <v>493</v>
      </c>
      <c r="C144" s="30">
        <v>0</v>
      </c>
      <c r="D144" s="30">
        <v>0</v>
      </c>
      <c r="E144" s="31">
        <v>289.64999999999998</v>
      </c>
      <c r="F144" s="30">
        <v>-289.64999999999998</v>
      </c>
      <c r="G144" s="30">
        <v>-289.64999999999998</v>
      </c>
    </row>
    <row r="145" spans="1:7" customFormat="1" ht="15" customHeight="1" x14ac:dyDescent="0.25">
      <c r="A145" s="28">
        <v>131819</v>
      </c>
      <c r="B145" s="29" t="s">
        <v>493</v>
      </c>
      <c r="C145" s="30">
        <v>0</v>
      </c>
      <c r="D145" s="30">
        <v>0</v>
      </c>
      <c r="E145" s="31">
        <v>289.64999999999998</v>
      </c>
      <c r="F145" s="30">
        <v>-289.64999999999998</v>
      </c>
      <c r="G145" s="30">
        <v>-289.64999999999998</v>
      </c>
    </row>
    <row r="146" spans="1:7" customFormat="1" ht="15" customHeight="1" x14ac:dyDescent="0.25">
      <c r="A146" s="28">
        <v>13181901</v>
      </c>
      <c r="B146" s="29" t="s">
        <v>492</v>
      </c>
      <c r="C146" s="30">
        <v>0</v>
      </c>
      <c r="D146" s="30">
        <v>0</v>
      </c>
      <c r="E146" s="31">
        <v>289.64999999999998</v>
      </c>
      <c r="F146" s="30">
        <v>-289.64999999999998</v>
      </c>
      <c r="G146" s="30">
        <v>-289.64999999999998</v>
      </c>
    </row>
    <row r="147" spans="1:7" customFormat="1" ht="15" customHeight="1" x14ac:dyDescent="0.25">
      <c r="A147" s="28">
        <v>131819011</v>
      </c>
      <c r="B147" s="29" t="s">
        <v>492</v>
      </c>
      <c r="C147" s="30">
        <v>0</v>
      </c>
      <c r="D147" s="30">
        <v>0</v>
      </c>
      <c r="E147" s="31">
        <v>289.64999999999998</v>
      </c>
      <c r="F147" s="30">
        <v>-289.64999999999998</v>
      </c>
      <c r="G147" s="30">
        <v>-289.64999999999998</v>
      </c>
    </row>
    <row r="148" spans="1:7" customFormat="1" ht="15" customHeight="1" x14ac:dyDescent="0.25">
      <c r="A148" s="28">
        <v>131819011000001</v>
      </c>
      <c r="B148" s="29" t="s">
        <v>494</v>
      </c>
      <c r="C148" s="30">
        <v>0</v>
      </c>
      <c r="D148" s="30">
        <v>0</v>
      </c>
      <c r="E148" s="31">
        <v>289.64999999999998</v>
      </c>
      <c r="F148" s="30">
        <v>-289.64999999999998</v>
      </c>
      <c r="G148" s="30">
        <v>-289.64999999999998</v>
      </c>
    </row>
    <row r="149" spans="1:7" customFormat="1" ht="15" customHeight="1" x14ac:dyDescent="0.25">
      <c r="A149" s="28">
        <v>133</v>
      </c>
      <c r="B149" s="29" t="s">
        <v>120</v>
      </c>
      <c r="C149" s="30">
        <v>27588.46</v>
      </c>
      <c r="D149" s="30">
        <v>0</v>
      </c>
      <c r="E149" s="31">
        <v>2741.47</v>
      </c>
      <c r="F149" s="30">
        <v>-2741.47</v>
      </c>
      <c r="G149" s="30">
        <v>24846.99</v>
      </c>
    </row>
    <row r="150" spans="1:7" customFormat="1" ht="15" customHeight="1" x14ac:dyDescent="0.25">
      <c r="A150" s="28">
        <v>1332</v>
      </c>
      <c r="B150" s="29" t="s">
        <v>121</v>
      </c>
      <c r="C150" s="30">
        <v>27588.46</v>
      </c>
      <c r="D150" s="30">
        <v>0</v>
      </c>
      <c r="E150" s="31">
        <v>2741.47</v>
      </c>
      <c r="F150" s="30">
        <v>-2741.47</v>
      </c>
      <c r="G150" s="30">
        <v>24846.99</v>
      </c>
    </row>
    <row r="151" spans="1:7" customFormat="1" ht="15" customHeight="1" x14ac:dyDescent="0.25">
      <c r="A151" s="28">
        <v>13321</v>
      </c>
      <c r="B151" s="29" t="s">
        <v>122</v>
      </c>
      <c r="C151" s="30">
        <v>12525.87</v>
      </c>
      <c r="D151" s="30">
        <v>0</v>
      </c>
      <c r="E151" s="31">
        <v>645</v>
      </c>
      <c r="F151" s="30">
        <v>-645</v>
      </c>
      <c r="G151" s="30">
        <v>11880.87</v>
      </c>
    </row>
    <row r="152" spans="1:7" customFormat="1" ht="15" customHeight="1" x14ac:dyDescent="0.25">
      <c r="A152" s="28">
        <v>133219</v>
      </c>
      <c r="B152" s="29" t="s">
        <v>122</v>
      </c>
      <c r="C152" s="30">
        <v>12525.87</v>
      </c>
      <c r="D152" s="30">
        <v>0</v>
      </c>
      <c r="E152" s="31">
        <v>645</v>
      </c>
      <c r="F152" s="30">
        <v>-645</v>
      </c>
      <c r="G152" s="30">
        <v>11880.87</v>
      </c>
    </row>
    <row r="153" spans="1:7" customFormat="1" ht="15" customHeight="1" x14ac:dyDescent="0.25">
      <c r="A153" s="28">
        <v>13321901</v>
      </c>
      <c r="B153" s="29" t="s">
        <v>123</v>
      </c>
      <c r="C153" s="30">
        <v>95578.6</v>
      </c>
      <c r="D153" s="30">
        <v>0</v>
      </c>
      <c r="E153" s="31">
        <v>0</v>
      </c>
      <c r="F153" s="30">
        <v>0</v>
      </c>
      <c r="G153" s="30">
        <v>95578.6</v>
      </c>
    </row>
    <row r="154" spans="1:7" customFormat="1" ht="15" customHeight="1" x14ac:dyDescent="0.25">
      <c r="A154" s="28">
        <v>133219012</v>
      </c>
      <c r="B154" s="29" t="s">
        <v>124</v>
      </c>
      <c r="C154" s="30">
        <v>95578.6</v>
      </c>
      <c r="D154" s="30">
        <v>0</v>
      </c>
      <c r="E154" s="31">
        <v>0</v>
      </c>
      <c r="F154" s="30">
        <v>0</v>
      </c>
      <c r="G154" s="30">
        <v>95578.6</v>
      </c>
    </row>
    <row r="155" spans="1:7" customFormat="1" ht="15" customHeight="1" x14ac:dyDescent="0.25">
      <c r="A155" s="28">
        <v>133219012000001</v>
      </c>
      <c r="B155" s="29" t="s">
        <v>125</v>
      </c>
      <c r="C155" s="30">
        <v>95578.6</v>
      </c>
      <c r="D155" s="30">
        <v>0</v>
      </c>
      <c r="E155" s="31">
        <v>0</v>
      </c>
      <c r="F155" s="30">
        <v>0</v>
      </c>
      <c r="G155" s="30">
        <v>95578.6</v>
      </c>
    </row>
    <row r="156" spans="1:7" customFormat="1" ht="15" customHeight="1" x14ac:dyDescent="0.25">
      <c r="A156" s="28">
        <v>13321903</v>
      </c>
      <c r="B156" s="29" t="s">
        <v>126</v>
      </c>
      <c r="C156" s="30">
        <v>-83052.73</v>
      </c>
      <c r="D156" s="30">
        <v>0</v>
      </c>
      <c r="E156" s="31">
        <v>645</v>
      </c>
      <c r="F156" s="30">
        <v>-645</v>
      </c>
      <c r="G156" s="30">
        <v>-83697.73</v>
      </c>
    </row>
    <row r="157" spans="1:7" customFormat="1" ht="15" customHeight="1" x14ac:dyDescent="0.25">
      <c r="A157" s="28">
        <v>133219032</v>
      </c>
      <c r="B157" s="29" t="s">
        <v>124</v>
      </c>
      <c r="C157" s="30">
        <v>-83052.73</v>
      </c>
      <c r="D157" s="30">
        <v>0</v>
      </c>
      <c r="E157" s="31">
        <v>645</v>
      </c>
      <c r="F157" s="30">
        <v>-645</v>
      </c>
      <c r="G157" s="30">
        <v>-83697.73</v>
      </c>
    </row>
    <row r="158" spans="1:7" customFormat="1" ht="15" customHeight="1" x14ac:dyDescent="0.25">
      <c r="A158" s="28">
        <v>133219032000001</v>
      </c>
      <c r="B158" s="29" t="s">
        <v>126</v>
      </c>
      <c r="C158" s="30">
        <v>-83052.73</v>
      </c>
      <c r="D158" s="30">
        <v>0</v>
      </c>
      <c r="E158" s="31">
        <v>645</v>
      </c>
      <c r="F158" s="30">
        <v>-645</v>
      </c>
      <c r="G158" s="30">
        <v>-83697.73</v>
      </c>
    </row>
    <row r="159" spans="1:7" customFormat="1" ht="15" customHeight="1" x14ac:dyDescent="0.25">
      <c r="A159" s="28">
        <v>13322</v>
      </c>
      <c r="B159" s="29" t="s">
        <v>127</v>
      </c>
      <c r="C159" s="30">
        <v>15062.59</v>
      </c>
      <c r="D159" s="30">
        <v>0</v>
      </c>
      <c r="E159" s="31">
        <v>2096.4699999999998</v>
      </c>
      <c r="F159" s="30">
        <v>-2096.4699999999998</v>
      </c>
      <c r="G159" s="30">
        <v>12966.12</v>
      </c>
    </row>
    <row r="160" spans="1:7" customFormat="1" ht="15" customHeight="1" x14ac:dyDescent="0.25">
      <c r="A160" s="28">
        <v>133229</v>
      </c>
      <c r="B160" s="29" t="s">
        <v>127</v>
      </c>
      <c r="C160" s="30">
        <v>15062.59</v>
      </c>
      <c r="D160" s="30">
        <v>0</v>
      </c>
      <c r="E160" s="31">
        <v>2096.4699999999998</v>
      </c>
      <c r="F160" s="30">
        <v>-2096.4699999999998</v>
      </c>
      <c r="G160" s="30">
        <v>12966.12</v>
      </c>
    </row>
    <row r="161" spans="1:7" customFormat="1" ht="15" customHeight="1" x14ac:dyDescent="0.25">
      <c r="A161" s="28">
        <v>13322901</v>
      </c>
      <c r="B161" s="29" t="s">
        <v>123</v>
      </c>
      <c r="C161" s="30">
        <v>1116084.06</v>
      </c>
      <c r="D161" s="30">
        <v>0</v>
      </c>
      <c r="E161" s="31">
        <v>0</v>
      </c>
      <c r="F161" s="30">
        <v>0</v>
      </c>
      <c r="G161" s="30">
        <v>1116084.06</v>
      </c>
    </row>
    <row r="162" spans="1:7" customFormat="1" ht="15" customHeight="1" x14ac:dyDescent="0.25">
      <c r="A162" s="28">
        <v>133229011</v>
      </c>
      <c r="B162" s="29" t="s">
        <v>121</v>
      </c>
      <c r="C162" s="30">
        <v>141828.04</v>
      </c>
      <c r="D162" s="30">
        <v>0</v>
      </c>
      <c r="E162" s="31">
        <v>0</v>
      </c>
      <c r="F162" s="30">
        <v>0</v>
      </c>
      <c r="G162" s="30">
        <v>141828.04</v>
      </c>
    </row>
    <row r="163" spans="1:7" customFormat="1" ht="15" customHeight="1" x14ac:dyDescent="0.25">
      <c r="A163" s="28">
        <v>133229011000001</v>
      </c>
      <c r="B163" s="29" t="s">
        <v>128</v>
      </c>
      <c r="C163" s="30">
        <v>141828.04</v>
      </c>
      <c r="D163" s="30">
        <v>0</v>
      </c>
      <c r="E163" s="31">
        <v>0</v>
      </c>
      <c r="F163" s="30">
        <v>0</v>
      </c>
      <c r="G163" s="30">
        <v>141828.04</v>
      </c>
    </row>
    <row r="164" spans="1:7" customFormat="1" ht="15" customHeight="1" x14ac:dyDescent="0.25">
      <c r="A164" s="28">
        <v>133229012</v>
      </c>
      <c r="B164" s="29" t="s">
        <v>124</v>
      </c>
      <c r="C164" s="30">
        <v>94855.5</v>
      </c>
      <c r="D164" s="30">
        <v>0</v>
      </c>
      <c r="E164" s="31">
        <v>0</v>
      </c>
      <c r="F164" s="30">
        <v>0</v>
      </c>
      <c r="G164" s="30">
        <v>94855.5</v>
      </c>
    </row>
    <row r="165" spans="1:7" customFormat="1" ht="15" customHeight="1" x14ac:dyDescent="0.25">
      <c r="A165" s="28">
        <v>133229012000001</v>
      </c>
      <c r="B165" s="29" t="s">
        <v>125</v>
      </c>
      <c r="C165" s="30">
        <v>94855.5</v>
      </c>
      <c r="D165" s="30">
        <v>0</v>
      </c>
      <c r="E165" s="31">
        <v>0</v>
      </c>
      <c r="F165" s="30">
        <v>0</v>
      </c>
      <c r="G165" s="30">
        <v>94855.5</v>
      </c>
    </row>
    <row r="166" spans="1:7" customFormat="1" ht="15" customHeight="1" x14ac:dyDescent="0.25">
      <c r="A166" s="28">
        <v>133229013</v>
      </c>
      <c r="B166" s="29" t="s">
        <v>129</v>
      </c>
      <c r="C166" s="30">
        <v>612029.47</v>
      </c>
      <c r="D166" s="30">
        <v>0</v>
      </c>
      <c r="E166" s="31">
        <v>0</v>
      </c>
      <c r="F166" s="30">
        <v>0</v>
      </c>
      <c r="G166" s="30">
        <v>612029.47</v>
      </c>
    </row>
    <row r="167" spans="1:7" customFormat="1" ht="15" customHeight="1" x14ac:dyDescent="0.25">
      <c r="A167" s="28">
        <v>133229013000001</v>
      </c>
      <c r="B167" s="29" t="s">
        <v>129</v>
      </c>
      <c r="C167" s="30">
        <v>612029.47</v>
      </c>
      <c r="D167" s="30">
        <v>0</v>
      </c>
      <c r="E167" s="31">
        <v>0</v>
      </c>
      <c r="F167" s="30">
        <v>0</v>
      </c>
      <c r="G167" s="30">
        <v>612029.47</v>
      </c>
    </row>
    <row r="168" spans="1:7" customFormat="1" ht="15" customHeight="1" x14ac:dyDescent="0.25">
      <c r="A168" s="28">
        <v>133229014</v>
      </c>
      <c r="B168" s="29" t="s">
        <v>130</v>
      </c>
      <c r="C168" s="30">
        <v>267371.05</v>
      </c>
      <c r="D168" s="30">
        <v>0</v>
      </c>
      <c r="E168" s="31">
        <v>0</v>
      </c>
      <c r="F168" s="30">
        <v>0</v>
      </c>
      <c r="G168" s="30">
        <v>267371.05</v>
      </c>
    </row>
    <row r="169" spans="1:7" customFormat="1" ht="15" customHeight="1" x14ac:dyDescent="0.25">
      <c r="A169" s="28">
        <v>133229014000001</v>
      </c>
      <c r="B169" s="29" t="s">
        <v>131</v>
      </c>
      <c r="C169" s="30">
        <v>267371.05</v>
      </c>
      <c r="D169" s="30">
        <v>0</v>
      </c>
      <c r="E169" s="31">
        <v>0</v>
      </c>
      <c r="F169" s="30">
        <v>0</v>
      </c>
      <c r="G169" s="30">
        <v>267371.05</v>
      </c>
    </row>
    <row r="170" spans="1:7" customFormat="1" ht="15" customHeight="1" x14ac:dyDescent="0.25">
      <c r="A170" s="28">
        <v>13322903</v>
      </c>
      <c r="B170" s="29" t="s">
        <v>126</v>
      </c>
      <c r="C170" s="30">
        <v>-1101021.47</v>
      </c>
      <c r="D170" s="30">
        <v>0</v>
      </c>
      <c r="E170" s="31">
        <v>2096.4699999999998</v>
      </c>
      <c r="F170" s="30">
        <v>-2096.4699999999998</v>
      </c>
      <c r="G170" s="30">
        <v>-1103117.94</v>
      </c>
    </row>
    <row r="171" spans="1:7" customFormat="1" ht="15" customHeight="1" x14ac:dyDescent="0.25">
      <c r="A171" s="28">
        <v>133229031</v>
      </c>
      <c r="B171" s="29" t="s">
        <v>121</v>
      </c>
      <c r="C171" s="30">
        <v>-134344.32999999999</v>
      </c>
      <c r="D171" s="30">
        <v>0</v>
      </c>
      <c r="E171" s="31">
        <v>1181.9000000000001</v>
      </c>
      <c r="F171" s="30">
        <v>-1181.9000000000001</v>
      </c>
      <c r="G171" s="30">
        <v>-135526.23000000001</v>
      </c>
    </row>
    <row r="172" spans="1:7" customFormat="1" ht="15" customHeight="1" x14ac:dyDescent="0.25">
      <c r="A172" s="28">
        <v>133229031000001</v>
      </c>
      <c r="B172" s="29" t="s">
        <v>126</v>
      </c>
      <c r="C172" s="30">
        <v>-134344.32999999999</v>
      </c>
      <c r="D172" s="30">
        <v>0</v>
      </c>
      <c r="E172" s="31">
        <v>1181.9000000000001</v>
      </c>
      <c r="F172" s="30">
        <v>-1181.9000000000001</v>
      </c>
      <c r="G172" s="30">
        <v>-135526.23000000001</v>
      </c>
    </row>
    <row r="173" spans="1:7" customFormat="1" ht="15" customHeight="1" x14ac:dyDescent="0.25">
      <c r="A173" s="28">
        <v>133229032</v>
      </c>
      <c r="B173" s="29" t="s">
        <v>124</v>
      </c>
      <c r="C173" s="30">
        <v>-91573.91</v>
      </c>
      <c r="D173" s="30">
        <v>0</v>
      </c>
      <c r="E173" s="31">
        <v>415.82</v>
      </c>
      <c r="F173" s="30">
        <v>-415.82</v>
      </c>
      <c r="G173" s="30">
        <v>-91989.73</v>
      </c>
    </row>
    <row r="174" spans="1:7" customFormat="1" ht="15" customHeight="1" x14ac:dyDescent="0.25">
      <c r="A174" s="28">
        <v>133229032000001</v>
      </c>
      <c r="B174" s="29" t="s">
        <v>126</v>
      </c>
      <c r="C174" s="30">
        <v>-91573.91</v>
      </c>
      <c r="D174" s="30">
        <v>0</v>
      </c>
      <c r="E174" s="31">
        <v>415.82</v>
      </c>
      <c r="F174" s="30">
        <v>-415.82</v>
      </c>
      <c r="G174" s="30">
        <v>-91989.73</v>
      </c>
    </row>
    <row r="175" spans="1:7" customFormat="1" ht="15" customHeight="1" x14ac:dyDescent="0.25">
      <c r="A175" s="28">
        <v>133229033</v>
      </c>
      <c r="B175" s="29" t="s">
        <v>129</v>
      </c>
      <c r="C175" s="30">
        <v>-607732.18000000005</v>
      </c>
      <c r="D175" s="30">
        <v>0</v>
      </c>
      <c r="E175" s="31">
        <v>498.75</v>
      </c>
      <c r="F175" s="30">
        <v>-498.75</v>
      </c>
      <c r="G175" s="30">
        <v>-608230.93000000005</v>
      </c>
    </row>
    <row r="176" spans="1:7" customFormat="1" ht="15" customHeight="1" x14ac:dyDescent="0.25">
      <c r="A176" s="28">
        <v>133229033000001</v>
      </c>
      <c r="B176" s="29" t="s">
        <v>126</v>
      </c>
      <c r="C176" s="30">
        <v>-607732.18000000005</v>
      </c>
      <c r="D176" s="30">
        <v>0</v>
      </c>
      <c r="E176" s="31">
        <v>498.75</v>
      </c>
      <c r="F176" s="30">
        <v>-498.75</v>
      </c>
      <c r="G176" s="30">
        <v>-608230.93000000005</v>
      </c>
    </row>
    <row r="177" spans="1:7" customFormat="1" ht="15" customHeight="1" x14ac:dyDescent="0.25">
      <c r="A177" s="28">
        <v>133229034</v>
      </c>
      <c r="B177" s="29" t="s">
        <v>130</v>
      </c>
      <c r="C177" s="30">
        <v>-267371.05</v>
      </c>
      <c r="D177" s="30">
        <v>0</v>
      </c>
      <c r="E177" s="31">
        <v>0</v>
      </c>
      <c r="F177" s="30">
        <v>0</v>
      </c>
      <c r="G177" s="30">
        <v>-267371.05</v>
      </c>
    </row>
    <row r="178" spans="1:7" customFormat="1" ht="15" customHeight="1" x14ac:dyDescent="0.25">
      <c r="A178" s="28">
        <v>133229034000001</v>
      </c>
      <c r="B178" s="29" t="s">
        <v>126</v>
      </c>
      <c r="C178" s="30">
        <v>-267371.05</v>
      </c>
      <c r="D178" s="30">
        <v>0</v>
      </c>
      <c r="E178" s="31">
        <v>0</v>
      </c>
      <c r="F178" s="30">
        <v>0</v>
      </c>
      <c r="G178" s="30">
        <v>-267371.05</v>
      </c>
    </row>
    <row r="179" spans="1:7" customFormat="1" ht="15" customHeight="1" x14ac:dyDescent="0.25">
      <c r="A179" s="28">
        <v>134</v>
      </c>
      <c r="B179" s="29" t="s">
        <v>132</v>
      </c>
      <c r="C179" s="30">
        <v>782656.82</v>
      </c>
      <c r="D179" s="30">
        <v>0</v>
      </c>
      <c r="E179" s="31">
        <v>32324.13</v>
      </c>
      <c r="F179" s="30">
        <v>-32324.13</v>
      </c>
      <c r="G179" s="30">
        <v>750332.69</v>
      </c>
    </row>
    <row r="180" spans="1:7" customFormat="1" ht="15" customHeight="1" x14ac:dyDescent="0.25">
      <c r="A180" s="28">
        <v>1341</v>
      </c>
      <c r="B180" s="29" t="s">
        <v>133</v>
      </c>
      <c r="C180" s="30">
        <v>782656.82</v>
      </c>
      <c r="D180" s="30">
        <v>0</v>
      </c>
      <c r="E180" s="31">
        <v>32324.13</v>
      </c>
      <c r="F180" s="30">
        <v>-32324.13</v>
      </c>
      <c r="G180" s="30">
        <v>750332.69</v>
      </c>
    </row>
    <row r="181" spans="1:7" customFormat="1" ht="15" customHeight="1" x14ac:dyDescent="0.25">
      <c r="A181" s="28">
        <v>13412</v>
      </c>
      <c r="B181" s="29" t="s">
        <v>134</v>
      </c>
      <c r="C181" s="30">
        <v>782656.82</v>
      </c>
      <c r="D181" s="30">
        <v>0</v>
      </c>
      <c r="E181" s="31">
        <v>32324.13</v>
      </c>
      <c r="F181" s="30">
        <v>-32324.13</v>
      </c>
      <c r="G181" s="30">
        <v>750332.69</v>
      </c>
    </row>
    <row r="182" spans="1:7" customFormat="1" ht="15" customHeight="1" x14ac:dyDescent="0.25">
      <c r="A182" s="28">
        <v>134129</v>
      </c>
      <c r="B182" s="29" t="s">
        <v>134</v>
      </c>
      <c r="C182" s="30">
        <v>782656.82</v>
      </c>
      <c r="D182" s="30">
        <v>0</v>
      </c>
      <c r="E182" s="31">
        <v>32324.13</v>
      </c>
      <c r="F182" s="30">
        <v>-32324.13</v>
      </c>
      <c r="G182" s="30">
        <v>750332.69</v>
      </c>
    </row>
    <row r="183" spans="1:7" customFormat="1" ht="15" customHeight="1" x14ac:dyDescent="0.25">
      <c r="A183" s="28">
        <v>13412901</v>
      </c>
      <c r="B183" s="29" t="s">
        <v>123</v>
      </c>
      <c r="C183" s="30">
        <v>2097447.4700000002</v>
      </c>
      <c r="D183" s="30">
        <v>0</v>
      </c>
      <c r="E183" s="31">
        <v>0</v>
      </c>
      <c r="F183" s="30">
        <v>0</v>
      </c>
      <c r="G183" s="30">
        <v>2097447.4700000002</v>
      </c>
    </row>
    <row r="184" spans="1:7" customFormat="1" ht="15" customHeight="1" x14ac:dyDescent="0.25">
      <c r="A184" s="28">
        <v>134129011</v>
      </c>
      <c r="B184" s="29" t="s">
        <v>135</v>
      </c>
      <c r="C184" s="30">
        <v>2097447.4700000002</v>
      </c>
      <c r="D184" s="30">
        <v>0</v>
      </c>
      <c r="E184" s="31">
        <v>0</v>
      </c>
      <c r="F184" s="30">
        <v>0</v>
      </c>
      <c r="G184" s="30">
        <v>2097447.4700000002</v>
      </c>
    </row>
    <row r="185" spans="1:7" customFormat="1" ht="15" customHeight="1" x14ac:dyDescent="0.25">
      <c r="A185" s="28">
        <v>134129011000001</v>
      </c>
      <c r="B185" s="29" t="s">
        <v>135</v>
      </c>
      <c r="C185" s="30">
        <v>963012.63</v>
      </c>
      <c r="D185" s="30">
        <v>0</v>
      </c>
      <c r="E185" s="31">
        <v>0</v>
      </c>
      <c r="F185" s="30">
        <v>0</v>
      </c>
      <c r="G185" s="30">
        <v>963012.63</v>
      </c>
    </row>
    <row r="186" spans="1:7" customFormat="1" ht="15" customHeight="1" x14ac:dyDescent="0.25">
      <c r="A186" s="28">
        <v>134129011000002</v>
      </c>
      <c r="B186" s="29" t="s">
        <v>136</v>
      </c>
      <c r="C186" s="30">
        <v>1134434.8400000001</v>
      </c>
      <c r="D186" s="30">
        <v>0</v>
      </c>
      <c r="E186" s="31">
        <v>0</v>
      </c>
      <c r="F186" s="30">
        <v>0</v>
      </c>
      <c r="G186" s="30">
        <v>1134434.8400000001</v>
      </c>
    </row>
    <row r="187" spans="1:7" customFormat="1" ht="15" customHeight="1" x14ac:dyDescent="0.25">
      <c r="A187" s="28">
        <v>13412903</v>
      </c>
      <c r="B187" s="29" t="s">
        <v>137</v>
      </c>
      <c r="C187" s="30">
        <v>-1314790.6499999999</v>
      </c>
      <c r="D187" s="30">
        <v>0</v>
      </c>
      <c r="E187" s="31">
        <v>32324.13</v>
      </c>
      <c r="F187" s="30">
        <v>-32324.13</v>
      </c>
      <c r="G187" s="30">
        <v>-1347114.78</v>
      </c>
    </row>
    <row r="188" spans="1:7" customFormat="1" ht="15" customHeight="1" x14ac:dyDescent="0.25">
      <c r="A188" s="28">
        <v>134129031</v>
      </c>
      <c r="B188" s="29" t="s">
        <v>138</v>
      </c>
      <c r="C188" s="30">
        <v>-1314790.6499999999</v>
      </c>
      <c r="D188" s="30">
        <v>0</v>
      </c>
      <c r="E188" s="31">
        <v>32324.13</v>
      </c>
      <c r="F188" s="30">
        <v>-32324.13</v>
      </c>
      <c r="G188" s="30">
        <v>-1347114.78</v>
      </c>
    </row>
    <row r="189" spans="1:7" customFormat="1" ht="15" customHeight="1" x14ac:dyDescent="0.25">
      <c r="A189" s="28">
        <v>134129031000001</v>
      </c>
      <c r="B189" s="29" t="s">
        <v>138</v>
      </c>
      <c r="C189" s="30">
        <v>-641258.56999999995</v>
      </c>
      <c r="D189" s="30">
        <v>0</v>
      </c>
      <c r="E189" s="31">
        <v>13416.88</v>
      </c>
      <c r="F189" s="30">
        <v>-13416.88</v>
      </c>
      <c r="G189" s="30">
        <v>-654675.44999999995</v>
      </c>
    </row>
    <row r="190" spans="1:7" customFormat="1" ht="15" customHeight="1" x14ac:dyDescent="0.25">
      <c r="A190" s="28">
        <v>134129031000002</v>
      </c>
      <c r="B190" s="29" t="s">
        <v>139</v>
      </c>
      <c r="C190" s="30">
        <v>-673532.08</v>
      </c>
      <c r="D190" s="30">
        <v>0</v>
      </c>
      <c r="E190" s="31">
        <v>18907.25</v>
      </c>
      <c r="F190" s="30">
        <v>-18907.25</v>
      </c>
      <c r="G190" s="30">
        <v>-692439.33</v>
      </c>
    </row>
    <row r="191" spans="1:7" customFormat="1" ht="15" customHeight="1" x14ac:dyDescent="0.25">
      <c r="A191" s="28">
        <v>2</v>
      </c>
      <c r="B191" s="29" t="s">
        <v>140</v>
      </c>
      <c r="C191" s="30">
        <v>-95514672.900000006</v>
      </c>
      <c r="D191" s="30">
        <v>57258794.859999999</v>
      </c>
      <c r="E191" s="31">
        <v>56053085.810000002</v>
      </c>
      <c r="F191" s="30">
        <v>1205709.05</v>
      </c>
      <c r="G191" s="30">
        <v>-94308963.849999994</v>
      </c>
    </row>
    <row r="192" spans="1:7" customFormat="1" ht="15" customHeight="1" x14ac:dyDescent="0.25">
      <c r="A192" s="28">
        <v>21</v>
      </c>
      <c r="B192" s="29" t="s">
        <v>141</v>
      </c>
      <c r="C192" s="30">
        <v>-27965667.77</v>
      </c>
      <c r="D192" s="30">
        <v>40344628.399999999</v>
      </c>
      <c r="E192" s="31">
        <v>39112445.810000002</v>
      </c>
      <c r="F192" s="30">
        <v>1232182.5900000001</v>
      </c>
      <c r="G192" s="30">
        <v>-26733485.18</v>
      </c>
    </row>
    <row r="193" spans="1:7" customFormat="1" ht="15" customHeight="1" x14ac:dyDescent="0.25">
      <c r="A193" s="28">
        <v>211</v>
      </c>
      <c r="B193" s="29" t="s">
        <v>142</v>
      </c>
      <c r="C193" s="30">
        <v>-10677182.810000001</v>
      </c>
      <c r="D193" s="30">
        <v>13602578.92</v>
      </c>
      <c r="E193" s="31">
        <v>14399090.93</v>
      </c>
      <c r="F193" s="30">
        <v>-796512.01</v>
      </c>
      <c r="G193" s="30">
        <v>-11473694.82</v>
      </c>
    </row>
    <row r="194" spans="1:7" customFormat="1" ht="15" customHeight="1" x14ac:dyDescent="0.25">
      <c r="A194" s="28">
        <v>2111</v>
      </c>
      <c r="B194" s="29" t="s">
        <v>143</v>
      </c>
      <c r="C194" s="30">
        <v>-10677182.810000001</v>
      </c>
      <c r="D194" s="30">
        <v>13602578.92</v>
      </c>
      <c r="E194" s="31">
        <v>14399090.93</v>
      </c>
      <c r="F194" s="30">
        <v>-796512.01</v>
      </c>
      <c r="G194" s="30">
        <v>-11473694.82</v>
      </c>
    </row>
    <row r="195" spans="1:7" customFormat="1" ht="15" customHeight="1" x14ac:dyDescent="0.25">
      <c r="A195" s="28">
        <v>21112</v>
      </c>
      <c r="B195" s="29" t="s">
        <v>144</v>
      </c>
      <c r="C195" s="30">
        <v>-10677182.810000001</v>
      </c>
      <c r="D195" s="30">
        <v>13602578.92</v>
      </c>
      <c r="E195" s="31">
        <v>14399090.93</v>
      </c>
      <c r="F195" s="30">
        <v>-796512.01</v>
      </c>
      <c r="G195" s="30">
        <v>-11473694.82</v>
      </c>
    </row>
    <row r="196" spans="1:7" customFormat="1" ht="15" customHeight="1" x14ac:dyDescent="0.25">
      <c r="A196" s="28">
        <v>211129</v>
      </c>
      <c r="B196" s="29" t="s">
        <v>144</v>
      </c>
      <c r="C196" s="30">
        <v>-10677182.810000001</v>
      </c>
      <c r="D196" s="30">
        <v>13602578.92</v>
      </c>
      <c r="E196" s="31">
        <v>14399090.93</v>
      </c>
      <c r="F196" s="30">
        <v>-796512.01</v>
      </c>
      <c r="G196" s="30">
        <v>-11473694.82</v>
      </c>
    </row>
    <row r="197" spans="1:7" customFormat="1" ht="15" customHeight="1" x14ac:dyDescent="0.25">
      <c r="A197" s="28">
        <v>21112901</v>
      </c>
      <c r="B197" s="29" t="s">
        <v>145</v>
      </c>
      <c r="C197" s="30">
        <v>-88003.21</v>
      </c>
      <c r="D197" s="30">
        <v>88003.21</v>
      </c>
      <c r="E197" s="31">
        <v>95459.92</v>
      </c>
      <c r="F197" s="30">
        <v>-7456.71</v>
      </c>
      <c r="G197" s="30">
        <v>-95459.92</v>
      </c>
    </row>
    <row r="198" spans="1:7" customFormat="1" ht="15" customHeight="1" x14ac:dyDescent="0.25">
      <c r="A198" s="28">
        <v>211129011</v>
      </c>
      <c r="B198" s="29" t="s">
        <v>146</v>
      </c>
      <c r="C198" s="30">
        <v>-88003.21</v>
      </c>
      <c r="D198" s="30">
        <v>88003.21</v>
      </c>
      <c r="E198" s="31">
        <v>95459.92</v>
      </c>
      <c r="F198" s="30">
        <v>-7456.71</v>
      </c>
      <c r="G198" s="30">
        <v>-95459.92</v>
      </c>
    </row>
    <row r="199" spans="1:7" customFormat="1" ht="15" customHeight="1" x14ac:dyDescent="0.25">
      <c r="A199" s="28">
        <v>211129011000001</v>
      </c>
      <c r="B199" s="29" t="s">
        <v>147</v>
      </c>
      <c r="C199" s="30">
        <v>-88003.21</v>
      </c>
      <c r="D199" s="30">
        <v>88003.21</v>
      </c>
      <c r="E199" s="31">
        <v>95459.92</v>
      </c>
      <c r="F199" s="30">
        <v>-7456.71</v>
      </c>
      <c r="G199" s="30">
        <v>-95459.92</v>
      </c>
    </row>
    <row r="200" spans="1:7" customFormat="1" ht="15" customHeight="1" x14ac:dyDescent="0.25">
      <c r="A200" s="28">
        <v>21112903</v>
      </c>
      <c r="B200" s="29" t="s">
        <v>148</v>
      </c>
      <c r="C200" s="30">
        <v>-4052125.52</v>
      </c>
      <c r="D200" s="30">
        <v>6977521.6299999999</v>
      </c>
      <c r="E200" s="31">
        <v>7090306.2400000002</v>
      </c>
      <c r="F200" s="30">
        <v>-112784.61</v>
      </c>
      <c r="G200" s="30">
        <v>-4164910.13</v>
      </c>
    </row>
    <row r="201" spans="1:7" customFormat="1" ht="15" customHeight="1" x14ac:dyDescent="0.25">
      <c r="A201" s="28">
        <v>211129031</v>
      </c>
      <c r="B201" s="29" t="s">
        <v>149</v>
      </c>
      <c r="C201" s="30">
        <v>-4052125.52</v>
      </c>
      <c r="D201" s="30">
        <v>6977521.6299999999</v>
      </c>
      <c r="E201" s="31">
        <v>7090306.2400000002</v>
      </c>
      <c r="F201" s="30">
        <v>-112784.61</v>
      </c>
      <c r="G201" s="30">
        <v>-4164910.13</v>
      </c>
    </row>
    <row r="202" spans="1:7" customFormat="1" ht="15" customHeight="1" x14ac:dyDescent="0.25">
      <c r="A202" s="28">
        <v>211129031000001</v>
      </c>
      <c r="B202" s="29" t="s">
        <v>149</v>
      </c>
      <c r="C202" s="30">
        <v>-4052125.52</v>
      </c>
      <c r="D202" s="30">
        <v>6977521.6299999999</v>
      </c>
      <c r="E202" s="31">
        <v>7090306.2400000002</v>
      </c>
      <c r="F202" s="30">
        <v>-112784.61</v>
      </c>
      <c r="G202" s="30">
        <v>-4164910.13</v>
      </c>
    </row>
    <row r="203" spans="1:7" customFormat="1" ht="15" customHeight="1" x14ac:dyDescent="0.25">
      <c r="A203" s="28">
        <v>21112904</v>
      </c>
      <c r="B203" s="29" t="s">
        <v>150</v>
      </c>
      <c r="C203" s="30">
        <v>-6537054.0800000001</v>
      </c>
      <c r="D203" s="30">
        <v>6537054.0800000001</v>
      </c>
      <c r="E203" s="31">
        <v>7213324.7699999996</v>
      </c>
      <c r="F203" s="30">
        <v>-676270.69</v>
      </c>
      <c r="G203" s="30">
        <v>-7213324.7699999996</v>
      </c>
    </row>
    <row r="204" spans="1:7" customFormat="1" ht="15" customHeight="1" x14ac:dyDescent="0.25">
      <c r="A204" s="28">
        <v>211129041</v>
      </c>
      <c r="B204" s="29" t="s">
        <v>150</v>
      </c>
      <c r="C204" s="30">
        <v>-6537054.0800000001</v>
      </c>
      <c r="D204" s="30">
        <v>6537054.0800000001</v>
      </c>
      <c r="E204" s="31">
        <v>7213324.7699999996</v>
      </c>
      <c r="F204" s="30">
        <v>-676270.69</v>
      </c>
      <c r="G204" s="30">
        <v>-7213324.7699999996</v>
      </c>
    </row>
    <row r="205" spans="1:7" customFormat="1" ht="15" customHeight="1" x14ac:dyDescent="0.25">
      <c r="A205" s="28">
        <v>211129041000001</v>
      </c>
      <c r="B205" s="29" t="s">
        <v>150</v>
      </c>
      <c r="C205" s="30">
        <v>-6537054.0800000001</v>
      </c>
      <c r="D205" s="30">
        <v>6537054.0800000001</v>
      </c>
      <c r="E205" s="31">
        <v>7213324.7699999996</v>
      </c>
      <c r="F205" s="30">
        <v>-676270.69</v>
      </c>
      <c r="G205" s="30">
        <v>-7213324.7699999996</v>
      </c>
    </row>
    <row r="206" spans="1:7" customFormat="1" ht="15" customHeight="1" x14ac:dyDescent="0.25">
      <c r="A206" s="28">
        <v>213</v>
      </c>
      <c r="B206" s="29" t="s">
        <v>151</v>
      </c>
      <c r="C206" s="30">
        <v>-53785.52</v>
      </c>
      <c r="D206" s="30">
        <v>1821096.76</v>
      </c>
      <c r="E206" s="31">
        <v>1902741.8</v>
      </c>
      <c r="F206" s="30">
        <v>-81645.039999999994</v>
      </c>
      <c r="G206" s="30">
        <v>-135430.56</v>
      </c>
    </row>
    <row r="207" spans="1:7" customFormat="1" ht="15" customHeight="1" x14ac:dyDescent="0.25">
      <c r="A207" s="28">
        <v>2134</v>
      </c>
      <c r="B207" s="29" t="s">
        <v>152</v>
      </c>
      <c r="C207" s="30">
        <v>-53785.52</v>
      </c>
      <c r="D207" s="30">
        <v>1821096.76</v>
      </c>
      <c r="E207" s="31">
        <v>1902741.8</v>
      </c>
      <c r="F207" s="30">
        <v>-81645.039999999994</v>
      </c>
      <c r="G207" s="30">
        <v>-135430.56</v>
      </c>
    </row>
    <row r="208" spans="1:7" customFormat="1" ht="15" customHeight="1" x14ac:dyDescent="0.25">
      <c r="A208" s="28">
        <v>21342</v>
      </c>
      <c r="B208" s="29" t="s">
        <v>153</v>
      </c>
      <c r="C208" s="30">
        <v>-53785.52</v>
      </c>
      <c r="D208" s="30">
        <v>1821096.76</v>
      </c>
      <c r="E208" s="31">
        <v>1902741.8</v>
      </c>
      <c r="F208" s="30">
        <v>-81645.039999999994</v>
      </c>
      <c r="G208" s="30">
        <v>-135430.56</v>
      </c>
    </row>
    <row r="209" spans="1:7" customFormat="1" ht="15" customHeight="1" x14ac:dyDescent="0.25">
      <c r="A209" s="28">
        <v>213429</v>
      </c>
      <c r="B209" s="29" t="s">
        <v>153</v>
      </c>
      <c r="C209" s="30">
        <v>-53785.52</v>
      </c>
      <c r="D209" s="30">
        <v>1821096.76</v>
      </c>
      <c r="E209" s="31">
        <v>1902741.8</v>
      </c>
      <c r="F209" s="30">
        <v>-81645.039999999994</v>
      </c>
      <c r="G209" s="30">
        <v>-135430.56</v>
      </c>
    </row>
    <row r="210" spans="1:7" customFormat="1" ht="15" customHeight="1" x14ac:dyDescent="0.25">
      <c r="A210" s="28">
        <v>21342901</v>
      </c>
      <c r="B210" s="29" t="s">
        <v>154</v>
      </c>
      <c r="C210" s="30">
        <v>-53785.52</v>
      </c>
      <c r="D210" s="30">
        <v>1821096.76</v>
      </c>
      <c r="E210" s="31">
        <v>1902741.8</v>
      </c>
      <c r="F210" s="30">
        <v>-81645.039999999994</v>
      </c>
      <c r="G210" s="30">
        <v>-135430.56</v>
      </c>
    </row>
    <row r="211" spans="1:7" customFormat="1" ht="15" customHeight="1" x14ac:dyDescent="0.25">
      <c r="A211" s="28">
        <v>213429012</v>
      </c>
      <c r="B211" s="29" t="s">
        <v>155</v>
      </c>
      <c r="C211" s="30">
        <v>-53785.52</v>
      </c>
      <c r="D211" s="30">
        <v>1821096.76</v>
      </c>
      <c r="E211" s="31">
        <v>1902741.8</v>
      </c>
      <c r="F211" s="30">
        <v>-81645.039999999994</v>
      </c>
      <c r="G211" s="30">
        <v>-135430.56</v>
      </c>
    </row>
    <row r="212" spans="1:7" customFormat="1" ht="15" customHeight="1" x14ac:dyDescent="0.25">
      <c r="A212" s="28">
        <v>213429012000001</v>
      </c>
      <c r="B212" s="29" t="s">
        <v>156</v>
      </c>
      <c r="C212" s="30">
        <v>-53785.52</v>
      </c>
      <c r="D212" s="30">
        <v>1821096.76</v>
      </c>
      <c r="E212" s="31">
        <v>1902741.8</v>
      </c>
      <c r="F212" s="30">
        <v>-81645.039999999994</v>
      </c>
      <c r="G212" s="30">
        <v>-135430.56</v>
      </c>
    </row>
    <row r="213" spans="1:7" customFormat="1" ht="15" customHeight="1" x14ac:dyDescent="0.25">
      <c r="A213" s="28">
        <v>216</v>
      </c>
      <c r="B213" s="29" t="s">
        <v>157</v>
      </c>
      <c r="C213" s="30">
        <v>-1567250.49</v>
      </c>
      <c r="D213" s="30">
        <v>1593999.81</v>
      </c>
      <c r="E213" s="31">
        <v>1755827.77</v>
      </c>
      <c r="F213" s="30">
        <v>-161827.96</v>
      </c>
      <c r="G213" s="30">
        <v>-1729078.45</v>
      </c>
    </row>
    <row r="214" spans="1:7" customFormat="1" ht="15" customHeight="1" x14ac:dyDescent="0.25">
      <c r="A214" s="28">
        <v>2161</v>
      </c>
      <c r="B214" s="29" t="s">
        <v>158</v>
      </c>
      <c r="C214" s="30">
        <v>-1177176.29</v>
      </c>
      <c r="D214" s="30">
        <v>1190932.4099999999</v>
      </c>
      <c r="E214" s="31">
        <v>1351266.08</v>
      </c>
      <c r="F214" s="30">
        <v>-160333.67000000001</v>
      </c>
      <c r="G214" s="30">
        <v>-1337509.96</v>
      </c>
    </row>
    <row r="215" spans="1:7" customFormat="1" ht="15" customHeight="1" x14ac:dyDescent="0.25">
      <c r="A215" s="28">
        <v>21611</v>
      </c>
      <c r="B215" s="29" t="s">
        <v>159</v>
      </c>
      <c r="C215" s="30">
        <v>-1177176.29</v>
      </c>
      <c r="D215" s="30">
        <v>1190932.4099999999</v>
      </c>
      <c r="E215" s="31">
        <v>1351266.08</v>
      </c>
      <c r="F215" s="30">
        <v>-160333.67000000001</v>
      </c>
      <c r="G215" s="30">
        <v>-1337509.96</v>
      </c>
    </row>
    <row r="216" spans="1:7" customFormat="1" ht="15" customHeight="1" x14ac:dyDescent="0.25">
      <c r="A216" s="28">
        <v>216119</v>
      </c>
      <c r="B216" s="29" t="s">
        <v>159</v>
      </c>
      <c r="C216" s="30">
        <v>-1177176.29</v>
      </c>
      <c r="D216" s="30">
        <v>1190932.4099999999</v>
      </c>
      <c r="E216" s="31">
        <v>1351266.08</v>
      </c>
      <c r="F216" s="30">
        <v>-160333.67000000001</v>
      </c>
      <c r="G216" s="30">
        <v>-1337509.96</v>
      </c>
    </row>
    <row r="217" spans="1:7" customFormat="1" ht="15" customHeight="1" x14ac:dyDescent="0.25">
      <c r="A217" s="28">
        <v>216119031</v>
      </c>
      <c r="B217" s="29" t="s">
        <v>162</v>
      </c>
      <c r="C217" s="30">
        <v>-246104.31</v>
      </c>
      <c r="D217" s="30">
        <v>246104.31</v>
      </c>
      <c r="E217" s="31">
        <v>255116.03</v>
      </c>
      <c r="F217" s="30">
        <v>-9011.7199999999993</v>
      </c>
      <c r="G217" s="30">
        <v>-255116.03</v>
      </c>
    </row>
    <row r="218" spans="1:7" customFormat="1" ht="15" customHeight="1" x14ac:dyDescent="0.25">
      <c r="A218" s="28">
        <v>216119031000001</v>
      </c>
      <c r="B218" s="29" t="s">
        <v>162</v>
      </c>
      <c r="C218" s="30">
        <v>-246104.31</v>
      </c>
      <c r="D218" s="30">
        <v>246104.31</v>
      </c>
      <c r="E218" s="31">
        <v>255116.03</v>
      </c>
      <c r="F218" s="30">
        <v>-9011.7199999999993</v>
      </c>
      <c r="G218" s="30">
        <v>-255116.03</v>
      </c>
    </row>
    <row r="219" spans="1:7" customFormat="1" ht="15" customHeight="1" x14ac:dyDescent="0.25">
      <c r="A219" s="28">
        <v>216119033</v>
      </c>
      <c r="B219" s="29" t="s">
        <v>163</v>
      </c>
      <c r="C219" s="30">
        <v>-260556.64</v>
      </c>
      <c r="D219" s="30">
        <v>0</v>
      </c>
      <c r="E219" s="31">
        <v>129789.9</v>
      </c>
      <c r="F219" s="30">
        <v>-129789.9</v>
      </c>
      <c r="G219" s="30">
        <v>-390346.54</v>
      </c>
    </row>
    <row r="220" spans="1:7" customFormat="1" ht="15" customHeight="1" x14ac:dyDescent="0.25">
      <c r="A220" s="28">
        <v>216119033000001</v>
      </c>
      <c r="B220" s="29" t="s">
        <v>163</v>
      </c>
      <c r="C220" s="30">
        <v>-260556.64</v>
      </c>
      <c r="D220" s="30">
        <v>0</v>
      </c>
      <c r="E220" s="31">
        <v>129789.9</v>
      </c>
      <c r="F220" s="30">
        <v>-129789.9</v>
      </c>
      <c r="G220" s="30">
        <v>-390346.54</v>
      </c>
    </row>
    <row r="221" spans="1:7" customFormat="1" ht="15" customHeight="1" x14ac:dyDescent="0.25">
      <c r="A221" s="28">
        <v>216119034</v>
      </c>
      <c r="B221" s="29" t="s">
        <v>164</v>
      </c>
      <c r="C221" s="30">
        <v>-242494.39</v>
      </c>
      <c r="D221" s="30">
        <v>410896.25</v>
      </c>
      <c r="E221" s="31">
        <v>384513.28000000003</v>
      </c>
      <c r="F221" s="30">
        <v>26382.97</v>
      </c>
      <c r="G221" s="30">
        <v>-216111.42</v>
      </c>
    </row>
    <row r="222" spans="1:7" customFormat="1" ht="15" customHeight="1" x14ac:dyDescent="0.25">
      <c r="A222" s="28">
        <v>216119034000001</v>
      </c>
      <c r="B222" s="29" t="s">
        <v>164</v>
      </c>
      <c r="C222" s="30">
        <v>-242494.39</v>
      </c>
      <c r="D222" s="30">
        <v>410896.25</v>
      </c>
      <c r="E222" s="31">
        <v>384513.28000000003</v>
      </c>
      <c r="F222" s="30">
        <v>26382.97</v>
      </c>
      <c r="G222" s="30">
        <v>-216111.42</v>
      </c>
    </row>
    <row r="223" spans="1:7" customFormat="1" ht="15" customHeight="1" x14ac:dyDescent="0.25">
      <c r="A223" s="28">
        <v>216119035</v>
      </c>
      <c r="B223" s="29" t="s">
        <v>165</v>
      </c>
      <c r="C223" s="30">
        <v>-15468.78</v>
      </c>
      <c r="D223" s="30">
        <v>121379.68</v>
      </c>
      <c r="E223" s="31">
        <v>158260.04999999999</v>
      </c>
      <c r="F223" s="30">
        <v>-36880.370000000003</v>
      </c>
      <c r="G223" s="30">
        <v>-52349.15</v>
      </c>
    </row>
    <row r="224" spans="1:7" customFormat="1" ht="15" customHeight="1" x14ac:dyDescent="0.25">
      <c r="A224" s="28">
        <v>216119035000001</v>
      </c>
      <c r="B224" s="29" t="s">
        <v>165</v>
      </c>
      <c r="C224" s="30">
        <v>-15468.78</v>
      </c>
      <c r="D224" s="30">
        <v>121379.68</v>
      </c>
      <c r="E224" s="31">
        <v>158260.04999999999</v>
      </c>
      <c r="F224" s="30">
        <v>-36880.370000000003</v>
      </c>
      <c r="G224" s="30">
        <v>-52349.15</v>
      </c>
    </row>
    <row r="225" spans="1:7" customFormat="1" ht="15" customHeight="1" x14ac:dyDescent="0.25">
      <c r="A225" s="28">
        <v>216119036</v>
      </c>
      <c r="B225" s="29" t="s">
        <v>166</v>
      </c>
      <c r="C225" s="30">
        <v>-412552.17</v>
      </c>
      <c r="D225" s="30">
        <v>412552.17</v>
      </c>
      <c r="E225" s="31">
        <v>423586.82</v>
      </c>
      <c r="F225" s="30">
        <v>-11034.65</v>
      </c>
      <c r="G225" s="30">
        <v>-423586.82</v>
      </c>
    </row>
    <row r="226" spans="1:7" customFormat="1" ht="15" customHeight="1" x14ac:dyDescent="0.25">
      <c r="A226" s="28">
        <v>216119036000001</v>
      </c>
      <c r="B226" s="29" t="s">
        <v>167</v>
      </c>
      <c r="C226" s="30">
        <v>-57668.58</v>
      </c>
      <c r="D226" s="30">
        <v>57668.58</v>
      </c>
      <c r="E226" s="31">
        <v>59211.06</v>
      </c>
      <c r="F226" s="30">
        <v>-1542.48</v>
      </c>
      <c r="G226" s="30">
        <v>-59211.06</v>
      </c>
    </row>
    <row r="227" spans="1:7" customFormat="1" ht="15" customHeight="1" x14ac:dyDescent="0.25">
      <c r="A227" s="28">
        <v>216119036000002</v>
      </c>
      <c r="B227" s="29" t="s">
        <v>168</v>
      </c>
      <c r="C227" s="30">
        <v>-354883.59</v>
      </c>
      <c r="D227" s="30">
        <v>354883.59</v>
      </c>
      <c r="E227" s="31">
        <v>364375.76</v>
      </c>
      <c r="F227" s="30">
        <v>-9492.17</v>
      </c>
      <c r="G227" s="30">
        <v>-364375.76</v>
      </c>
    </row>
    <row r="228" spans="1:7" customFormat="1" ht="15" customHeight="1" x14ac:dyDescent="0.25">
      <c r="A228" s="28">
        <v>2162</v>
      </c>
      <c r="B228" s="29" t="s">
        <v>169</v>
      </c>
      <c r="C228" s="30">
        <v>-390074.2</v>
      </c>
      <c r="D228" s="30">
        <v>403067.4</v>
      </c>
      <c r="E228" s="31">
        <v>404561.69</v>
      </c>
      <c r="F228" s="30">
        <v>-1494.29</v>
      </c>
      <c r="G228" s="30">
        <v>-391568.49</v>
      </c>
    </row>
    <row r="229" spans="1:7" customFormat="1" ht="15" customHeight="1" x14ac:dyDescent="0.25">
      <c r="A229" s="28">
        <v>21621</v>
      </c>
      <c r="B229" s="29" t="s">
        <v>170</v>
      </c>
      <c r="C229" s="30">
        <v>-390074.2</v>
      </c>
      <c r="D229" s="30">
        <v>403067.4</v>
      </c>
      <c r="E229" s="31">
        <v>404561.69</v>
      </c>
      <c r="F229" s="30">
        <v>-1494.29</v>
      </c>
      <c r="G229" s="30">
        <v>-391568.49</v>
      </c>
    </row>
    <row r="230" spans="1:7" customFormat="1" ht="15" customHeight="1" x14ac:dyDescent="0.25">
      <c r="A230" s="28">
        <v>216219</v>
      </c>
      <c r="B230" s="29" t="s">
        <v>170</v>
      </c>
      <c r="C230" s="30">
        <v>-390074.2</v>
      </c>
      <c r="D230" s="30">
        <v>403067.4</v>
      </c>
      <c r="E230" s="31">
        <v>404561.69</v>
      </c>
      <c r="F230" s="30">
        <v>-1494.29</v>
      </c>
      <c r="G230" s="30">
        <v>-391568.49</v>
      </c>
    </row>
    <row r="231" spans="1:7" customFormat="1" ht="15" customHeight="1" x14ac:dyDescent="0.25">
      <c r="A231" s="28">
        <v>21621901</v>
      </c>
      <c r="B231" s="29" t="s">
        <v>171</v>
      </c>
      <c r="C231" s="30">
        <v>-390074.2</v>
      </c>
      <c r="D231" s="30">
        <v>403067.4</v>
      </c>
      <c r="E231" s="31">
        <v>404561.69</v>
      </c>
      <c r="F231" s="30">
        <v>-1494.29</v>
      </c>
      <c r="G231" s="30">
        <v>-391568.49</v>
      </c>
    </row>
    <row r="232" spans="1:7" customFormat="1" ht="15" customHeight="1" x14ac:dyDescent="0.25">
      <c r="A232" s="28">
        <v>216219011</v>
      </c>
      <c r="B232" s="29" t="s">
        <v>172</v>
      </c>
      <c r="C232" s="30">
        <v>-90346.89</v>
      </c>
      <c r="D232" s="30">
        <v>90899.74</v>
      </c>
      <c r="E232" s="31">
        <v>147260.98000000001</v>
      </c>
      <c r="F232" s="30">
        <v>-56361.24</v>
      </c>
      <c r="G232" s="30">
        <v>-146708.13</v>
      </c>
    </row>
    <row r="233" spans="1:7" customFormat="1" ht="15" customHeight="1" x14ac:dyDescent="0.25">
      <c r="A233" s="28">
        <v>216219011000001</v>
      </c>
      <c r="B233" s="29" t="s">
        <v>172</v>
      </c>
      <c r="C233" s="30">
        <v>-90346.89</v>
      </c>
      <c r="D233" s="30">
        <v>90899.74</v>
      </c>
      <c r="E233" s="31">
        <v>147260.98000000001</v>
      </c>
      <c r="F233" s="30">
        <v>-56361.24</v>
      </c>
      <c r="G233" s="30">
        <v>-146708.13</v>
      </c>
    </row>
    <row r="234" spans="1:7" customFormat="1" ht="15" customHeight="1" x14ac:dyDescent="0.25">
      <c r="A234" s="28">
        <v>216219012</v>
      </c>
      <c r="B234" s="29" t="s">
        <v>173</v>
      </c>
      <c r="C234" s="30">
        <v>-136776.88</v>
      </c>
      <c r="D234" s="30">
        <v>136788.66</v>
      </c>
      <c r="E234" s="31">
        <v>107673.12</v>
      </c>
      <c r="F234" s="30">
        <v>29115.54</v>
      </c>
      <c r="G234" s="30">
        <v>-107661.34</v>
      </c>
    </row>
    <row r="235" spans="1:7" customFormat="1" ht="15" customHeight="1" x14ac:dyDescent="0.25">
      <c r="A235" s="28">
        <v>216219012000001</v>
      </c>
      <c r="B235" s="29" t="s">
        <v>173</v>
      </c>
      <c r="C235" s="30">
        <v>-136776.88</v>
      </c>
      <c r="D235" s="30">
        <v>136788.66</v>
      </c>
      <c r="E235" s="31">
        <v>107673.12</v>
      </c>
      <c r="F235" s="30">
        <v>29115.54</v>
      </c>
      <c r="G235" s="30">
        <v>-107661.34</v>
      </c>
    </row>
    <row r="236" spans="1:7" customFormat="1" ht="15" customHeight="1" x14ac:dyDescent="0.25">
      <c r="A236" s="28">
        <v>216219013</v>
      </c>
      <c r="B236" s="29" t="s">
        <v>174</v>
      </c>
      <c r="C236" s="30">
        <v>-70733.679999999993</v>
      </c>
      <c r="D236" s="30">
        <v>83162.25</v>
      </c>
      <c r="E236" s="31">
        <v>65350.42</v>
      </c>
      <c r="F236" s="30">
        <v>17811.830000000002</v>
      </c>
      <c r="G236" s="30">
        <v>-52921.85</v>
      </c>
    </row>
    <row r="237" spans="1:7" customFormat="1" ht="15" customHeight="1" x14ac:dyDescent="0.25">
      <c r="A237" s="28">
        <v>216219013000001</v>
      </c>
      <c r="B237" s="29" t="s">
        <v>174</v>
      </c>
      <c r="C237" s="30">
        <v>-70733.679999999993</v>
      </c>
      <c r="D237" s="30">
        <v>83162.25</v>
      </c>
      <c r="E237" s="31">
        <v>65350.42</v>
      </c>
      <c r="F237" s="30">
        <v>17811.830000000002</v>
      </c>
      <c r="G237" s="30">
        <v>-52921.85</v>
      </c>
    </row>
    <row r="238" spans="1:7" customFormat="1" ht="15" customHeight="1" x14ac:dyDescent="0.25">
      <c r="A238" s="28">
        <v>216219015</v>
      </c>
      <c r="B238" s="29" t="s">
        <v>175</v>
      </c>
      <c r="C238" s="30">
        <v>-89849.21</v>
      </c>
      <c r="D238" s="30">
        <v>89849.21</v>
      </c>
      <c r="E238" s="31">
        <v>80417.89</v>
      </c>
      <c r="F238" s="30">
        <v>9431.32</v>
      </c>
      <c r="G238" s="30">
        <v>-80417.89</v>
      </c>
    </row>
    <row r="239" spans="1:7" customFormat="1" ht="15" customHeight="1" x14ac:dyDescent="0.25">
      <c r="A239" s="28">
        <v>216219015000001</v>
      </c>
      <c r="B239" s="29" t="s">
        <v>176</v>
      </c>
      <c r="C239" s="30">
        <v>-89849.21</v>
      </c>
      <c r="D239" s="30">
        <v>89849.21</v>
      </c>
      <c r="E239" s="31">
        <v>80417.89</v>
      </c>
      <c r="F239" s="30">
        <v>9431.32</v>
      </c>
      <c r="G239" s="30">
        <v>-80417.89</v>
      </c>
    </row>
    <row r="240" spans="1:7" customFormat="1" ht="15" customHeight="1" x14ac:dyDescent="0.25">
      <c r="A240" s="28">
        <v>216219017</v>
      </c>
      <c r="B240" s="29" t="s">
        <v>177</v>
      </c>
      <c r="C240" s="30">
        <v>-2367.54</v>
      </c>
      <c r="D240" s="30">
        <v>2367.54</v>
      </c>
      <c r="E240" s="31">
        <v>3859.28</v>
      </c>
      <c r="F240" s="30">
        <v>-1491.74</v>
      </c>
      <c r="G240" s="30">
        <v>-3859.28</v>
      </c>
    </row>
    <row r="241" spans="1:7" customFormat="1" ht="15" customHeight="1" x14ac:dyDescent="0.25">
      <c r="A241" s="28">
        <v>216219017000001</v>
      </c>
      <c r="B241" s="29" t="s">
        <v>177</v>
      </c>
      <c r="C241" s="30">
        <v>-2367.54</v>
      </c>
      <c r="D241" s="30">
        <v>2367.54</v>
      </c>
      <c r="E241" s="31">
        <v>3859.28</v>
      </c>
      <c r="F241" s="30">
        <v>-1491.74</v>
      </c>
      <c r="G241" s="30">
        <v>-3859.28</v>
      </c>
    </row>
    <row r="242" spans="1:7" customFormat="1" ht="15" customHeight="1" x14ac:dyDescent="0.25">
      <c r="A242" s="28">
        <v>218</v>
      </c>
      <c r="B242" s="29" t="s">
        <v>178</v>
      </c>
      <c r="C242" s="30">
        <v>-15667448.949999999</v>
      </c>
      <c r="D242" s="30">
        <v>23326952.91</v>
      </c>
      <c r="E242" s="31">
        <v>21054785.309999999</v>
      </c>
      <c r="F242" s="30">
        <v>2272167.6</v>
      </c>
      <c r="G242" s="30">
        <v>-13395281.35</v>
      </c>
    </row>
    <row r="243" spans="1:7" customFormat="1" ht="15" customHeight="1" x14ac:dyDescent="0.25">
      <c r="A243" s="28">
        <v>2181</v>
      </c>
      <c r="B243" s="29" t="s">
        <v>179</v>
      </c>
      <c r="C243" s="30">
        <v>-2057032.84</v>
      </c>
      <c r="D243" s="30">
        <v>396459.88</v>
      </c>
      <c r="E243" s="31">
        <v>1337664.22</v>
      </c>
      <c r="F243" s="30">
        <v>-941204.34</v>
      </c>
      <c r="G243" s="30">
        <v>-2998237.18</v>
      </c>
    </row>
    <row r="244" spans="1:7" customFormat="1" ht="15" customHeight="1" x14ac:dyDescent="0.25">
      <c r="A244" s="28">
        <v>21811</v>
      </c>
      <c r="B244" s="29" t="s">
        <v>179</v>
      </c>
      <c r="C244" s="30">
        <v>-2057032.84</v>
      </c>
      <c r="D244" s="30">
        <v>396459.88</v>
      </c>
      <c r="E244" s="31">
        <v>1337664.22</v>
      </c>
      <c r="F244" s="30">
        <v>-941204.34</v>
      </c>
      <c r="G244" s="30">
        <v>-2998237.18</v>
      </c>
    </row>
    <row r="245" spans="1:7" customFormat="1" ht="15" customHeight="1" x14ac:dyDescent="0.25">
      <c r="A245" s="28">
        <v>218119</v>
      </c>
      <c r="B245" s="29" t="s">
        <v>179</v>
      </c>
      <c r="C245" s="30">
        <v>-2057032.84</v>
      </c>
      <c r="D245" s="30">
        <v>396459.88</v>
      </c>
      <c r="E245" s="31">
        <v>1337664.22</v>
      </c>
      <c r="F245" s="30">
        <v>-941204.34</v>
      </c>
      <c r="G245" s="30">
        <v>-2998237.18</v>
      </c>
    </row>
    <row r="246" spans="1:7" customFormat="1" ht="15" customHeight="1" x14ac:dyDescent="0.25">
      <c r="A246" s="28">
        <v>21811901</v>
      </c>
      <c r="B246" s="29" t="s">
        <v>179</v>
      </c>
      <c r="C246" s="30">
        <v>-2057032.84</v>
      </c>
      <c r="D246" s="30">
        <v>396459.88</v>
      </c>
      <c r="E246" s="31">
        <v>1337664.22</v>
      </c>
      <c r="F246" s="30">
        <v>-941204.34</v>
      </c>
      <c r="G246" s="30">
        <v>-2998237.18</v>
      </c>
    </row>
    <row r="247" spans="1:7" customFormat="1" ht="15" customHeight="1" x14ac:dyDescent="0.25">
      <c r="A247" s="28">
        <v>218119011</v>
      </c>
      <c r="B247" s="29" t="s">
        <v>180</v>
      </c>
      <c r="C247" s="30">
        <v>6564.91</v>
      </c>
      <c r="D247" s="30">
        <v>349763.08</v>
      </c>
      <c r="E247" s="31">
        <v>356327.99</v>
      </c>
      <c r="F247" s="30">
        <v>-6564.91</v>
      </c>
      <c r="G247" s="30">
        <v>0</v>
      </c>
    </row>
    <row r="248" spans="1:7" customFormat="1" ht="15" customHeight="1" x14ac:dyDescent="0.25">
      <c r="A248" s="28">
        <v>218119011000001</v>
      </c>
      <c r="B248" s="29" t="s">
        <v>180</v>
      </c>
      <c r="C248" s="30">
        <v>6564.91</v>
      </c>
      <c r="D248" s="30">
        <v>349763.08</v>
      </c>
      <c r="E248" s="31">
        <v>356327.99</v>
      </c>
      <c r="F248" s="30">
        <v>-6564.91</v>
      </c>
      <c r="G248" s="30">
        <v>0</v>
      </c>
    </row>
    <row r="249" spans="1:7" customFormat="1" ht="15" customHeight="1" x14ac:dyDescent="0.25">
      <c r="A249" s="28">
        <v>218119012</v>
      </c>
      <c r="B249" s="29" t="s">
        <v>181</v>
      </c>
      <c r="C249" s="30">
        <v>-79918.91</v>
      </c>
      <c r="D249" s="30">
        <v>0</v>
      </c>
      <c r="E249" s="31">
        <v>793858.7</v>
      </c>
      <c r="F249" s="30">
        <v>-793858.7</v>
      </c>
      <c r="G249" s="30">
        <v>-873777.61</v>
      </c>
    </row>
    <row r="250" spans="1:7" customFormat="1" ht="15" customHeight="1" x14ac:dyDescent="0.25">
      <c r="A250" s="28">
        <v>218119012000001</v>
      </c>
      <c r="B250" s="29" t="s">
        <v>182</v>
      </c>
      <c r="C250" s="30">
        <v>-79918.91</v>
      </c>
      <c r="D250" s="30">
        <v>0</v>
      </c>
      <c r="E250" s="31">
        <v>793858.7</v>
      </c>
      <c r="F250" s="30">
        <v>-793858.7</v>
      </c>
      <c r="G250" s="30">
        <v>-873777.61</v>
      </c>
    </row>
    <row r="251" spans="1:7" customFormat="1" ht="15" customHeight="1" x14ac:dyDescent="0.25">
      <c r="A251" s="28">
        <v>218119014</v>
      </c>
      <c r="B251" s="29" t="s">
        <v>183</v>
      </c>
      <c r="C251" s="30">
        <v>-1297498.67</v>
      </c>
      <c r="D251" s="30">
        <v>44841.760000000002</v>
      </c>
      <c r="E251" s="31">
        <v>97640.41</v>
      </c>
      <c r="F251" s="30">
        <v>-52798.65</v>
      </c>
      <c r="G251" s="30">
        <v>-1350297.32</v>
      </c>
    </row>
    <row r="252" spans="1:7" customFormat="1" ht="15" customHeight="1" x14ac:dyDescent="0.25">
      <c r="A252" s="28">
        <v>218119014000001</v>
      </c>
      <c r="B252" s="29" t="s">
        <v>184</v>
      </c>
      <c r="C252" s="30">
        <v>-962536.09</v>
      </c>
      <c r="D252" s="30">
        <v>33322.69</v>
      </c>
      <c r="E252" s="31">
        <v>72490.86</v>
      </c>
      <c r="F252" s="30">
        <v>-39168.17</v>
      </c>
      <c r="G252" s="30">
        <v>-1001704.26</v>
      </c>
    </row>
    <row r="253" spans="1:7" customFormat="1" ht="15" customHeight="1" x14ac:dyDescent="0.25">
      <c r="A253" s="28">
        <v>218119014000002</v>
      </c>
      <c r="B253" s="29" t="s">
        <v>185</v>
      </c>
      <c r="C253" s="30">
        <v>-334962.58</v>
      </c>
      <c r="D253" s="30">
        <v>11519.07</v>
      </c>
      <c r="E253" s="31">
        <v>25149.55</v>
      </c>
      <c r="F253" s="30">
        <v>-13630.48</v>
      </c>
      <c r="G253" s="30">
        <v>-348593.06</v>
      </c>
    </row>
    <row r="254" spans="1:7" customFormat="1" ht="15" customHeight="1" x14ac:dyDescent="0.25">
      <c r="A254" s="28">
        <v>218119015</v>
      </c>
      <c r="B254" s="29" t="s">
        <v>186</v>
      </c>
      <c r="C254" s="30">
        <v>-686180.17</v>
      </c>
      <c r="D254" s="30">
        <v>1855.04</v>
      </c>
      <c r="E254" s="31">
        <v>72501.2</v>
      </c>
      <c r="F254" s="30">
        <v>-70646.16</v>
      </c>
      <c r="G254" s="30">
        <v>-756826.33</v>
      </c>
    </row>
    <row r="255" spans="1:7" customFormat="1" ht="15" customHeight="1" x14ac:dyDescent="0.25">
      <c r="A255" s="28">
        <v>218119015000001</v>
      </c>
      <c r="B255" s="29" t="s">
        <v>187</v>
      </c>
      <c r="C255" s="30">
        <v>-509035.95</v>
      </c>
      <c r="D255" s="30">
        <v>1376.06</v>
      </c>
      <c r="E255" s="31">
        <v>53784.18</v>
      </c>
      <c r="F255" s="30">
        <v>-52408.12</v>
      </c>
      <c r="G255" s="30">
        <v>-561444.06999999995</v>
      </c>
    </row>
    <row r="256" spans="1:7" customFormat="1" ht="15" customHeight="1" x14ac:dyDescent="0.25">
      <c r="A256" s="28">
        <v>218119015000002</v>
      </c>
      <c r="B256" s="29" t="s">
        <v>188</v>
      </c>
      <c r="C256" s="30">
        <v>-177144.22</v>
      </c>
      <c r="D256" s="30">
        <v>478.98</v>
      </c>
      <c r="E256" s="31">
        <v>18717.02</v>
      </c>
      <c r="F256" s="30">
        <v>-18238.04</v>
      </c>
      <c r="G256" s="30">
        <v>-195382.26</v>
      </c>
    </row>
    <row r="257" spans="1:7" customFormat="1" ht="15" customHeight="1" x14ac:dyDescent="0.25">
      <c r="A257" s="28">
        <v>218119018</v>
      </c>
      <c r="B257" s="29" t="s">
        <v>189</v>
      </c>
      <c r="C257" s="30">
        <v>0</v>
      </c>
      <c r="D257" s="30">
        <v>0</v>
      </c>
      <c r="E257" s="31">
        <v>17335.919999999998</v>
      </c>
      <c r="F257" s="30">
        <v>-17335.919999999998</v>
      </c>
      <c r="G257" s="30">
        <v>-17335.919999999998</v>
      </c>
    </row>
    <row r="258" spans="1:7" customFormat="1" ht="15" customHeight="1" x14ac:dyDescent="0.25">
      <c r="A258" s="28">
        <v>218119018000001</v>
      </c>
      <c r="B258" s="29" t="s">
        <v>190</v>
      </c>
      <c r="C258" s="30">
        <v>0</v>
      </c>
      <c r="D258" s="30">
        <v>0</v>
      </c>
      <c r="E258" s="31">
        <v>17335.919999999998</v>
      </c>
      <c r="F258" s="30">
        <v>-17335.919999999998</v>
      </c>
      <c r="G258" s="30">
        <v>-17335.919999999998</v>
      </c>
    </row>
    <row r="259" spans="1:7" customFormat="1" ht="15" customHeight="1" x14ac:dyDescent="0.25">
      <c r="A259" s="28">
        <v>2182</v>
      </c>
      <c r="B259" s="29" t="s">
        <v>191</v>
      </c>
      <c r="C259" s="30">
        <v>-8315185.4800000004</v>
      </c>
      <c r="D259" s="30">
        <v>9793258.5299999993</v>
      </c>
      <c r="E259" s="31">
        <v>5759411.29</v>
      </c>
      <c r="F259" s="30">
        <v>4033847.24</v>
      </c>
      <c r="G259" s="30">
        <v>-4281338.24</v>
      </c>
    </row>
    <row r="260" spans="1:7" customFormat="1" ht="15" customHeight="1" x14ac:dyDescent="0.25">
      <c r="A260" s="28">
        <v>21821</v>
      </c>
      <c r="B260" s="29" t="s">
        <v>191</v>
      </c>
      <c r="C260" s="30">
        <v>-8315185.4800000004</v>
      </c>
      <c r="D260" s="30">
        <v>9793258.5299999993</v>
      </c>
      <c r="E260" s="31">
        <v>5759411.29</v>
      </c>
      <c r="F260" s="30">
        <v>4033847.24</v>
      </c>
      <c r="G260" s="30">
        <v>-4281338.24</v>
      </c>
    </row>
    <row r="261" spans="1:7" customFormat="1" ht="15" customHeight="1" x14ac:dyDescent="0.25">
      <c r="A261" s="28">
        <v>218219</v>
      </c>
      <c r="B261" s="29" t="s">
        <v>191</v>
      </c>
      <c r="C261" s="30">
        <v>-8315185.4800000004</v>
      </c>
      <c r="D261" s="30">
        <v>9793258.5299999993</v>
      </c>
      <c r="E261" s="31">
        <v>5759411.29</v>
      </c>
      <c r="F261" s="30">
        <v>4033847.24</v>
      </c>
      <c r="G261" s="30">
        <v>-4281338.24</v>
      </c>
    </row>
    <row r="262" spans="1:7" customFormat="1" ht="15" customHeight="1" x14ac:dyDescent="0.25">
      <c r="A262" s="28">
        <v>21821901</v>
      </c>
      <c r="B262" s="29" t="s">
        <v>191</v>
      </c>
      <c r="C262" s="30">
        <v>-8315185.4800000004</v>
      </c>
      <c r="D262" s="30">
        <v>9793258.5299999993</v>
      </c>
      <c r="E262" s="31">
        <v>5759411.29</v>
      </c>
      <c r="F262" s="30">
        <v>4033847.24</v>
      </c>
      <c r="G262" s="30">
        <v>-4281338.24</v>
      </c>
    </row>
    <row r="263" spans="1:7" customFormat="1" ht="15" customHeight="1" x14ac:dyDescent="0.25">
      <c r="A263" s="28">
        <v>218219011</v>
      </c>
      <c r="B263" s="29" t="s">
        <v>191</v>
      </c>
      <c r="C263" s="30">
        <v>-8315185.4800000004</v>
      </c>
      <c r="D263" s="30">
        <v>9793258.5299999993</v>
      </c>
      <c r="E263" s="31">
        <v>5759411.29</v>
      </c>
      <c r="F263" s="30">
        <v>4033847.24</v>
      </c>
      <c r="G263" s="30">
        <v>-4281338.24</v>
      </c>
    </row>
    <row r="264" spans="1:7" customFormat="1" ht="15" customHeight="1" x14ac:dyDescent="0.25">
      <c r="A264" s="28">
        <v>218219011000001</v>
      </c>
      <c r="B264" s="29" t="s">
        <v>192</v>
      </c>
      <c r="C264" s="30">
        <v>-27146.880000000001</v>
      </c>
      <c r="D264" s="30">
        <v>275226.73</v>
      </c>
      <c r="E264" s="31">
        <v>344085.44</v>
      </c>
      <c r="F264" s="30">
        <v>-68858.710000000006</v>
      </c>
      <c r="G264" s="30">
        <v>-96005.59</v>
      </c>
    </row>
    <row r="265" spans="1:7" customFormat="1" ht="15" customHeight="1" x14ac:dyDescent="0.25">
      <c r="A265" s="28">
        <v>218219011000002</v>
      </c>
      <c r="B265" s="29" t="s">
        <v>193</v>
      </c>
      <c r="C265" s="30">
        <v>-50871.34</v>
      </c>
      <c r="D265" s="30">
        <v>627700.86</v>
      </c>
      <c r="E265" s="31">
        <v>791882.58</v>
      </c>
      <c r="F265" s="30">
        <v>-164181.72</v>
      </c>
      <c r="G265" s="30">
        <v>-215053.06</v>
      </c>
    </row>
    <row r="266" spans="1:7" customFormat="1" ht="15" customHeight="1" x14ac:dyDescent="0.25">
      <c r="A266" s="28">
        <v>218219011000005</v>
      </c>
      <c r="B266" s="29" t="s">
        <v>194</v>
      </c>
      <c r="C266" s="30">
        <v>-4444618.45</v>
      </c>
      <c r="D266" s="30">
        <v>3309437.83</v>
      </c>
      <c r="E266" s="31">
        <v>1325959.3899999999</v>
      </c>
      <c r="F266" s="30">
        <v>1983478.44</v>
      </c>
      <c r="G266" s="30">
        <v>-2461140.0099999998</v>
      </c>
    </row>
    <row r="267" spans="1:7" customFormat="1" ht="15" customHeight="1" x14ac:dyDescent="0.25">
      <c r="A267" s="28">
        <v>218219011000006</v>
      </c>
      <c r="B267" s="29" t="s">
        <v>195</v>
      </c>
      <c r="C267" s="30">
        <v>-3157289.92</v>
      </c>
      <c r="D267" s="30">
        <v>5189001.8600000003</v>
      </c>
      <c r="E267" s="31">
        <v>2999122.29</v>
      </c>
      <c r="F267" s="30">
        <v>2189879.5699999998</v>
      </c>
      <c r="G267" s="30">
        <v>-967410.35</v>
      </c>
    </row>
    <row r="268" spans="1:7" customFormat="1" ht="15" customHeight="1" x14ac:dyDescent="0.25">
      <c r="A268" s="28">
        <v>218219011000007</v>
      </c>
      <c r="B268" s="29" t="s">
        <v>196</v>
      </c>
      <c r="C268" s="30">
        <v>-190723.32</v>
      </c>
      <c r="D268" s="30">
        <v>198319.3</v>
      </c>
      <c r="E268" s="31">
        <v>294992.65999999997</v>
      </c>
      <c r="F268" s="30">
        <v>-96673.36</v>
      </c>
      <c r="G268" s="30">
        <v>-287396.68</v>
      </c>
    </row>
    <row r="269" spans="1:7" customFormat="1" ht="15" customHeight="1" x14ac:dyDescent="0.25">
      <c r="A269" s="28">
        <v>218219011000008</v>
      </c>
      <c r="B269" s="29" t="s">
        <v>197</v>
      </c>
      <c r="C269" s="30">
        <v>-444535.57</v>
      </c>
      <c r="D269" s="30">
        <v>193571.95</v>
      </c>
      <c r="E269" s="31">
        <v>3368.93</v>
      </c>
      <c r="F269" s="30">
        <v>190203.02</v>
      </c>
      <c r="G269" s="30">
        <v>-254332.55</v>
      </c>
    </row>
    <row r="270" spans="1:7" customFormat="1" ht="15" customHeight="1" x14ac:dyDescent="0.25">
      <c r="A270" s="28">
        <v>2185</v>
      </c>
      <c r="B270" s="29" t="s">
        <v>198</v>
      </c>
      <c r="C270" s="30">
        <v>93959.42</v>
      </c>
      <c r="D270" s="30">
        <v>13137234.5</v>
      </c>
      <c r="E270" s="31">
        <v>13957709.800000001</v>
      </c>
      <c r="F270" s="30">
        <v>-820475.3</v>
      </c>
      <c r="G270" s="30">
        <v>-726515.88</v>
      </c>
    </row>
    <row r="271" spans="1:7" customFormat="1" ht="15" customHeight="1" x14ac:dyDescent="0.25">
      <c r="A271" s="28">
        <v>21851</v>
      </c>
      <c r="B271" s="29" t="s">
        <v>198</v>
      </c>
      <c r="C271" s="30">
        <v>93959.42</v>
      </c>
      <c r="D271" s="30">
        <v>13137234.5</v>
      </c>
      <c r="E271" s="31">
        <v>13957709.800000001</v>
      </c>
      <c r="F271" s="30">
        <v>-820475.3</v>
      </c>
      <c r="G271" s="30">
        <v>-726515.88</v>
      </c>
    </row>
    <row r="272" spans="1:7" customFormat="1" ht="15" customHeight="1" x14ac:dyDescent="0.25">
      <c r="A272" s="28">
        <v>218519</v>
      </c>
      <c r="B272" s="29" t="s">
        <v>198</v>
      </c>
      <c r="C272" s="30">
        <v>93959.42</v>
      </c>
      <c r="D272" s="30">
        <v>13137234.5</v>
      </c>
      <c r="E272" s="31">
        <v>13957709.800000001</v>
      </c>
      <c r="F272" s="30">
        <v>-820475.3</v>
      </c>
      <c r="G272" s="30">
        <v>-726515.88</v>
      </c>
    </row>
    <row r="273" spans="1:7" customFormat="1" ht="15" customHeight="1" x14ac:dyDescent="0.25">
      <c r="A273" s="28">
        <v>21851901</v>
      </c>
      <c r="B273" s="29" t="s">
        <v>199</v>
      </c>
      <c r="C273" s="30">
        <v>93959.42</v>
      </c>
      <c r="D273" s="30">
        <v>13137234.5</v>
      </c>
      <c r="E273" s="31">
        <v>13957709.800000001</v>
      </c>
      <c r="F273" s="30">
        <v>-820475.3</v>
      </c>
      <c r="G273" s="30">
        <v>-726515.88</v>
      </c>
    </row>
    <row r="274" spans="1:7" customFormat="1" ht="15" customHeight="1" x14ac:dyDescent="0.25">
      <c r="A274" s="28">
        <v>218519011</v>
      </c>
      <c r="B274" s="29" t="s">
        <v>200</v>
      </c>
      <c r="C274" s="30">
        <v>93959.42</v>
      </c>
      <c r="D274" s="30">
        <v>13137234.5</v>
      </c>
      <c r="E274" s="31">
        <v>13957709.800000001</v>
      </c>
      <c r="F274" s="30">
        <v>-820475.3</v>
      </c>
      <c r="G274" s="30">
        <v>-726515.88</v>
      </c>
    </row>
    <row r="275" spans="1:7" customFormat="1" ht="15" customHeight="1" x14ac:dyDescent="0.25">
      <c r="A275" s="28">
        <v>218519011000001</v>
      </c>
      <c r="B275" s="29" t="s">
        <v>200</v>
      </c>
      <c r="C275" s="30">
        <v>93959.42</v>
      </c>
      <c r="D275" s="30">
        <v>13137234.5</v>
      </c>
      <c r="E275" s="31">
        <v>13957709.800000001</v>
      </c>
      <c r="F275" s="30">
        <v>-820475.3</v>
      </c>
      <c r="G275" s="30">
        <v>-726515.88</v>
      </c>
    </row>
    <row r="276" spans="1:7" customFormat="1" ht="15" customHeight="1" x14ac:dyDescent="0.25">
      <c r="A276" s="28">
        <v>2188</v>
      </c>
      <c r="B276" s="29" t="s">
        <v>201</v>
      </c>
      <c r="C276" s="30">
        <v>-5389190.0499999998</v>
      </c>
      <c r="D276" s="30">
        <v>0</v>
      </c>
      <c r="E276" s="31">
        <v>0</v>
      </c>
      <c r="F276" s="30">
        <v>0</v>
      </c>
      <c r="G276" s="30">
        <v>-5389190.0499999998</v>
      </c>
    </row>
    <row r="277" spans="1:7" customFormat="1" ht="15" customHeight="1" x14ac:dyDescent="0.25">
      <c r="A277" s="28">
        <v>21888</v>
      </c>
      <c r="B277" s="29" t="s">
        <v>202</v>
      </c>
      <c r="C277" s="30">
        <v>-5389190.0499999998</v>
      </c>
      <c r="D277" s="30">
        <v>0</v>
      </c>
      <c r="E277" s="31">
        <v>0</v>
      </c>
      <c r="F277" s="30">
        <v>0</v>
      </c>
      <c r="G277" s="30">
        <v>-5389190.0499999998</v>
      </c>
    </row>
    <row r="278" spans="1:7" customFormat="1" ht="15" customHeight="1" x14ac:dyDescent="0.25">
      <c r="A278" s="28">
        <v>218889</v>
      </c>
      <c r="B278" s="29" t="s">
        <v>202</v>
      </c>
      <c r="C278" s="30">
        <v>-5389190.0499999998</v>
      </c>
      <c r="D278" s="30">
        <v>0</v>
      </c>
      <c r="E278" s="31">
        <v>0</v>
      </c>
      <c r="F278" s="30">
        <v>0</v>
      </c>
      <c r="G278" s="30">
        <v>-5389190.0499999998</v>
      </c>
    </row>
    <row r="279" spans="1:7" customFormat="1" ht="15" customHeight="1" x14ac:dyDescent="0.25">
      <c r="A279" s="28">
        <v>21888908</v>
      </c>
      <c r="B279" s="29" t="s">
        <v>202</v>
      </c>
      <c r="C279" s="30">
        <v>-5389190.0499999998</v>
      </c>
      <c r="D279" s="30">
        <v>0</v>
      </c>
      <c r="E279" s="31">
        <v>0</v>
      </c>
      <c r="F279" s="30">
        <v>0</v>
      </c>
      <c r="G279" s="30">
        <v>-5389190.0499999998</v>
      </c>
    </row>
    <row r="280" spans="1:7" customFormat="1" ht="15" customHeight="1" x14ac:dyDescent="0.25">
      <c r="A280" s="28">
        <v>218889082</v>
      </c>
      <c r="B280" s="29" t="s">
        <v>203</v>
      </c>
      <c r="C280" s="30">
        <v>-5389190.0499999998</v>
      </c>
      <c r="D280" s="30">
        <v>0</v>
      </c>
      <c r="E280" s="31">
        <v>0</v>
      </c>
      <c r="F280" s="30">
        <v>0</v>
      </c>
      <c r="G280" s="30">
        <v>-5389190.0499999998</v>
      </c>
    </row>
    <row r="281" spans="1:7" customFormat="1" ht="15" customHeight="1" x14ac:dyDescent="0.25">
      <c r="A281" s="28">
        <v>218889082000001</v>
      </c>
      <c r="B281" s="29" t="s">
        <v>204</v>
      </c>
      <c r="C281" s="30">
        <v>-5389190.0499999998</v>
      </c>
      <c r="D281" s="30">
        <v>0</v>
      </c>
      <c r="E281" s="31">
        <v>0</v>
      </c>
      <c r="F281" s="30">
        <v>0</v>
      </c>
      <c r="G281" s="30">
        <v>-5389190.0499999998</v>
      </c>
    </row>
    <row r="282" spans="1:7" customFormat="1" ht="15" customHeight="1" x14ac:dyDescent="0.25">
      <c r="A282" s="28">
        <v>23</v>
      </c>
      <c r="B282" s="29" t="s">
        <v>205</v>
      </c>
      <c r="C282" s="30">
        <v>-1216359.78</v>
      </c>
      <c r="D282" s="30">
        <v>1163900.6299999999</v>
      </c>
      <c r="E282" s="31">
        <v>1024011.57</v>
      </c>
      <c r="F282" s="30">
        <v>139889.06</v>
      </c>
      <c r="G282" s="30">
        <v>-1076470.72</v>
      </c>
    </row>
    <row r="283" spans="1:7" customFormat="1" ht="15" customHeight="1" x14ac:dyDescent="0.25">
      <c r="A283" s="28">
        <v>235</v>
      </c>
      <c r="B283" s="29" t="s">
        <v>206</v>
      </c>
      <c r="C283" s="30">
        <v>-1216359.78</v>
      </c>
      <c r="D283" s="30">
        <v>1163900.6299999999</v>
      </c>
      <c r="E283" s="31">
        <v>1024011.57</v>
      </c>
      <c r="F283" s="30">
        <v>139889.06</v>
      </c>
      <c r="G283" s="30">
        <v>-1076470.72</v>
      </c>
    </row>
    <row r="284" spans="1:7" customFormat="1" ht="15" customHeight="1" x14ac:dyDescent="0.25">
      <c r="A284" s="28">
        <v>2353</v>
      </c>
      <c r="B284" s="29" t="s">
        <v>206</v>
      </c>
      <c r="C284" s="30">
        <v>-1216359.78</v>
      </c>
      <c r="D284" s="30">
        <v>1163900.6299999999</v>
      </c>
      <c r="E284" s="31">
        <v>1024011.57</v>
      </c>
      <c r="F284" s="30">
        <v>139889.06</v>
      </c>
      <c r="G284" s="30">
        <v>-1076470.72</v>
      </c>
    </row>
    <row r="285" spans="1:7" customFormat="1" ht="15" customHeight="1" x14ac:dyDescent="0.25">
      <c r="A285" s="28">
        <v>23531</v>
      </c>
      <c r="B285" s="29" t="s">
        <v>207</v>
      </c>
      <c r="C285" s="30">
        <v>-933455.11</v>
      </c>
      <c r="D285" s="30">
        <v>933455.11</v>
      </c>
      <c r="E285" s="31">
        <v>1019157.04</v>
      </c>
      <c r="F285" s="30">
        <v>-85701.93</v>
      </c>
      <c r="G285" s="30">
        <v>-1019157.04</v>
      </c>
    </row>
    <row r="286" spans="1:7" customFormat="1" ht="15" customHeight="1" x14ac:dyDescent="0.25">
      <c r="A286" s="28">
        <v>235319</v>
      </c>
      <c r="B286" s="29" t="s">
        <v>207</v>
      </c>
      <c r="C286" s="30">
        <v>-933455.11</v>
      </c>
      <c r="D286" s="30">
        <v>933455.11</v>
      </c>
      <c r="E286" s="31">
        <v>1019157.04</v>
      </c>
      <c r="F286" s="30">
        <v>-85701.93</v>
      </c>
      <c r="G286" s="30">
        <v>-1019157.04</v>
      </c>
    </row>
    <row r="287" spans="1:7" customFormat="1" ht="15" customHeight="1" x14ac:dyDescent="0.25">
      <c r="A287" s="28">
        <v>23531901</v>
      </c>
      <c r="B287" s="29" t="s">
        <v>208</v>
      </c>
      <c r="C287" s="30">
        <v>-933455.11</v>
      </c>
      <c r="D287" s="30">
        <v>933455.11</v>
      </c>
      <c r="E287" s="31">
        <v>1019157.04</v>
      </c>
      <c r="F287" s="30">
        <v>-85701.93</v>
      </c>
      <c r="G287" s="30">
        <v>-1019157.04</v>
      </c>
    </row>
    <row r="288" spans="1:7" customFormat="1" ht="15" customHeight="1" x14ac:dyDescent="0.25">
      <c r="A288" s="28">
        <v>235319011</v>
      </c>
      <c r="B288" s="29" t="s">
        <v>209</v>
      </c>
      <c r="C288" s="30">
        <v>-686364.05</v>
      </c>
      <c r="D288" s="30">
        <v>686364.05</v>
      </c>
      <c r="E288" s="31">
        <v>749380.18</v>
      </c>
      <c r="F288" s="30">
        <v>-63016.13</v>
      </c>
      <c r="G288" s="30">
        <v>-749380.18</v>
      </c>
    </row>
    <row r="289" spans="1:7" customFormat="1" ht="15" customHeight="1" x14ac:dyDescent="0.25">
      <c r="A289" s="28">
        <v>235319011000001</v>
      </c>
      <c r="B289" s="29" t="s">
        <v>210</v>
      </c>
      <c r="C289" s="30">
        <v>-686364.05</v>
      </c>
      <c r="D289" s="30">
        <v>686364.05</v>
      </c>
      <c r="E289" s="31">
        <v>749380.18</v>
      </c>
      <c r="F289" s="30">
        <v>-63016.13</v>
      </c>
      <c r="G289" s="30">
        <v>-749380.18</v>
      </c>
    </row>
    <row r="290" spans="1:7" customFormat="1" ht="15" customHeight="1" x14ac:dyDescent="0.25">
      <c r="A290" s="28">
        <v>235319012</v>
      </c>
      <c r="B290" s="29" t="s">
        <v>211</v>
      </c>
      <c r="C290" s="30">
        <v>-247091.06</v>
      </c>
      <c r="D290" s="30">
        <v>247091.06</v>
      </c>
      <c r="E290" s="31">
        <v>269776.86</v>
      </c>
      <c r="F290" s="30">
        <v>-22685.8</v>
      </c>
      <c r="G290" s="30">
        <v>-269776.86</v>
      </c>
    </row>
    <row r="291" spans="1:7" customFormat="1" ht="15" customHeight="1" x14ac:dyDescent="0.25">
      <c r="A291" s="28">
        <v>235319012000001</v>
      </c>
      <c r="B291" s="29" t="s">
        <v>212</v>
      </c>
      <c r="C291" s="30">
        <v>-247091.06</v>
      </c>
      <c r="D291" s="30">
        <v>247091.06</v>
      </c>
      <c r="E291" s="31">
        <v>269776.86</v>
      </c>
      <c r="F291" s="30">
        <v>-22685.8</v>
      </c>
      <c r="G291" s="30">
        <v>-269776.86</v>
      </c>
    </row>
    <row r="292" spans="1:7" customFormat="1" ht="15" customHeight="1" x14ac:dyDescent="0.25">
      <c r="A292" s="28">
        <v>235329</v>
      </c>
      <c r="B292" s="29" t="s">
        <v>213</v>
      </c>
      <c r="C292" s="30">
        <v>-282904.67</v>
      </c>
      <c r="D292" s="30">
        <v>230445.52</v>
      </c>
      <c r="E292" s="31">
        <v>4854.53</v>
      </c>
      <c r="F292" s="30">
        <v>225590.99</v>
      </c>
      <c r="G292" s="30">
        <v>-57313.68</v>
      </c>
    </row>
    <row r="293" spans="1:7" customFormat="1" ht="15" customHeight="1" x14ac:dyDescent="0.25">
      <c r="A293" s="28">
        <v>23532901</v>
      </c>
      <c r="B293" s="29" t="s">
        <v>214</v>
      </c>
      <c r="C293" s="30">
        <v>-282904.67</v>
      </c>
      <c r="D293" s="30">
        <v>230445.52</v>
      </c>
      <c r="E293" s="31">
        <v>4854.53</v>
      </c>
      <c r="F293" s="30">
        <v>225590.99</v>
      </c>
      <c r="G293" s="30">
        <v>-57313.68</v>
      </c>
    </row>
    <row r="294" spans="1:7" customFormat="1" ht="15" customHeight="1" x14ac:dyDescent="0.25">
      <c r="A294" s="28">
        <v>235329012</v>
      </c>
      <c r="B294" s="29" t="s">
        <v>215</v>
      </c>
      <c r="C294" s="30">
        <v>-245852.84</v>
      </c>
      <c r="D294" s="30">
        <v>230445.52</v>
      </c>
      <c r="E294" s="31">
        <v>4681.16</v>
      </c>
      <c r="F294" s="30">
        <v>225764.36</v>
      </c>
      <c r="G294" s="30">
        <v>-20088.48</v>
      </c>
    </row>
    <row r="295" spans="1:7" customFormat="1" ht="15" customHeight="1" x14ac:dyDescent="0.25">
      <c r="A295" s="28">
        <v>235329012000001</v>
      </c>
      <c r="B295" s="29" t="s">
        <v>216</v>
      </c>
      <c r="C295" s="30">
        <v>-245852.84</v>
      </c>
      <c r="D295" s="30">
        <v>230445.52</v>
      </c>
      <c r="E295" s="31">
        <v>4681.16</v>
      </c>
      <c r="F295" s="30">
        <v>225764.36</v>
      </c>
      <c r="G295" s="30">
        <v>-20088.48</v>
      </c>
    </row>
    <row r="296" spans="1:7" customFormat="1" ht="15" customHeight="1" x14ac:dyDescent="0.25">
      <c r="A296" s="28">
        <v>235329013</v>
      </c>
      <c r="B296" s="29" t="s">
        <v>217</v>
      </c>
      <c r="C296" s="30">
        <v>-37051.83</v>
      </c>
      <c r="D296" s="30">
        <v>0</v>
      </c>
      <c r="E296" s="31">
        <v>173.37</v>
      </c>
      <c r="F296" s="30">
        <v>-173.37</v>
      </c>
      <c r="G296" s="30">
        <v>-37225.199999999997</v>
      </c>
    </row>
    <row r="297" spans="1:7" customFormat="1" ht="15" customHeight="1" x14ac:dyDescent="0.25">
      <c r="A297" s="28">
        <v>235329013000001</v>
      </c>
      <c r="B297" s="29" t="s">
        <v>218</v>
      </c>
      <c r="C297" s="30">
        <v>-37051.83</v>
      </c>
      <c r="D297" s="30">
        <v>0</v>
      </c>
      <c r="E297" s="31">
        <v>173.37</v>
      </c>
      <c r="F297" s="30">
        <v>-173.37</v>
      </c>
      <c r="G297" s="30">
        <v>-37225.199999999997</v>
      </c>
    </row>
    <row r="298" spans="1:7" customFormat="1" ht="15" customHeight="1" x14ac:dyDescent="0.25">
      <c r="A298" s="28">
        <v>25</v>
      </c>
      <c r="B298" s="29" t="s">
        <v>219</v>
      </c>
      <c r="C298" s="30">
        <v>-66332645.350000001</v>
      </c>
      <c r="D298" s="30">
        <v>15750265.83</v>
      </c>
      <c r="E298" s="31">
        <v>15916628.43</v>
      </c>
      <c r="F298" s="30">
        <v>-166362.6</v>
      </c>
      <c r="G298" s="30">
        <v>-66499007.950000003</v>
      </c>
    </row>
    <row r="299" spans="1:7" customFormat="1" ht="15" customHeight="1" x14ac:dyDescent="0.25">
      <c r="A299" s="28">
        <v>251</v>
      </c>
      <c r="B299" s="29" t="s">
        <v>220</v>
      </c>
      <c r="C299" s="30">
        <v>-39943599</v>
      </c>
      <c r="D299" s="30">
        <v>0</v>
      </c>
      <c r="E299" s="31">
        <v>0</v>
      </c>
      <c r="F299" s="30">
        <v>0</v>
      </c>
      <c r="G299" s="30">
        <v>-39943599</v>
      </c>
    </row>
    <row r="300" spans="1:7" customFormat="1" ht="15" customHeight="1" x14ac:dyDescent="0.25">
      <c r="A300" s="28">
        <v>2511</v>
      </c>
      <c r="B300" s="29" t="s">
        <v>221</v>
      </c>
      <c r="C300" s="30">
        <v>-39943599</v>
      </c>
      <c r="D300" s="30">
        <v>0</v>
      </c>
      <c r="E300" s="31">
        <v>0</v>
      </c>
      <c r="F300" s="30">
        <v>0</v>
      </c>
      <c r="G300" s="30">
        <v>-39943599</v>
      </c>
    </row>
    <row r="301" spans="1:7" customFormat="1" ht="15" customHeight="1" x14ac:dyDescent="0.25">
      <c r="A301" s="28">
        <v>25111</v>
      </c>
      <c r="B301" s="29" t="s">
        <v>222</v>
      </c>
      <c r="C301" s="30">
        <v>-39943599</v>
      </c>
      <c r="D301" s="30">
        <v>0</v>
      </c>
      <c r="E301" s="31">
        <v>0</v>
      </c>
      <c r="F301" s="30">
        <v>0</v>
      </c>
      <c r="G301" s="30">
        <v>-39943599</v>
      </c>
    </row>
    <row r="302" spans="1:7" customFormat="1" ht="15" customHeight="1" x14ac:dyDescent="0.25">
      <c r="A302" s="28">
        <v>251119</v>
      </c>
      <c r="B302" s="29" t="s">
        <v>222</v>
      </c>
      <c r="C302" s="30">
        <v>-39943599</v>
      </c>
      <c r="D302" s="30">
        <v>0</v>
      </c>
      <c r="E302" s="31">
        <v>0</v>
      </c>
      <c r="F302" s="30">
        <v>0</v>
      </c>
      <c r="G302" s="30">
        <v>-39943599</v>
      </c>
    </row>
    <row r="303" spans="1:7" customFormat="1" ht="15" customHeight="1" x14ac:dyDescent="0.25">
      <c r="A303" s="28">
        <v>25111901</v>
      </c>
      <c r="B303" s="29" t="s">
        <v>223</v>
      </c>
      <c r="C303" s="30">
        <v>-39943599</v>
      </c>
      <c r="D303" s="30">
        <v>0</v>
      </c>
      <c r="E303" s="31">
        <v>0</v>
      </c>
      <c r="F303" s="30">
        <v>0</v>
      </c>
      <c r="G303" s="30">
        <v>-39943599</v>
      </c>
    </row>
    <row r="304" spans="1:7" customFormat="1" ht="15" customHeight="1" x14ac:dyDescent="0.25">
      <c r="A304" s="28">
        <v>251119011</v>
      </c>
      <c r="B304" s="29" t="s">
        <v>224</v>
      </c>
      <c r="C304" s="30">
        <v>-39943599</v>
      </c>
      <c r="D304" s="30">
        <v>0</v>
      </c>
      <c r="E304" s="31">
        <v>0</v>
      </c>
      <c r="F304" s="30">
        <v>0</v>
      </c>
      <c r="G304" s="30">
        <v>-39943599</v>
      </c>
    </row>
    <row r="305" spans="1:9" customFormat="1" ht="15" customHeight="1" x14ac:dyDescent="0.25">
      <c r="A305" s="28">
        <v>251119011000001</v>
      </c>
      <c r="B305" s="29" t="s">
        <v>225</v>
      </c>
      <c r="C305" s="30">
        <v>-100000</v>
      </c>
      <c r="D305" s="30">
        <v>0</v>
      </c>
      <c r="E305" s="31">
        <v>0</v>
      </c>
      <c r="F305" s="30">
        <v>0</v>
      </c>
      <c r="G305" s="30">
        <v>-100000</v>
      </c>
    </row>
    <row r="306" spans="1:9" customFormat="1" ht="15" customHeight="1" x14ac:dyDescent="0.25">
      <c r="A306" s="28">
        <v>251119011000002</v>
      </c>
      <c r="B306" s="29" t="s">
        <v>226</v>
      </c>
      <c r="C306" s="30">
        <v>-39843599</v>
      </c>
      <c r="D306" s="30">
        <v>0</v>
      </c>
      <c r="E306" s="31">
        <v>0</v>
      </c>
      <c r="F306" s="30">
        <v>0</v>
      </c>
      <c r="G306" s="30">
        <v>-39843599</v>
      </c>
    </row>
    <row r="307" spans="1:9" customFormat="1" ht="15" customHeight="1" x14ac:dyDescent="0.25">
      <c r="A307" s="28">
        <v>254</v>
      </c>
      <c r="B307" s="29" t="s">
        <v>227</v>
      </c>
      <c r="C307" s="30">
        <v>-1812001.09</v>
      </c>
      <c r="D307" s="30">
        <v>15750265.83</v>
      </c>
      <c r="E307" s="31">
        <v>15916628.43</v>
      </c>
      <c r="F307" s="30">
        <v>-166362.6</v>
      </c>
      <c r="G307" s="30">
        <v>-1978363.69</v>
      </c>
    </row>
    <row r="308" spans="1:9" customFormat="1" ht="15" customHeight="1" x14ac:dyDescent="0.25">
      <c r="A308" s="28">
        <v>2541</v>
      </c>
      <c r="B308" s="29" t="s">
        <v>228</v>
      </c>
      <c r="C308" s="30">
        <v>-1812001.09</v>
      </c>
      <c r="D308" s="30">
        <v>15750265.83</v>
      </c>
      <c r="E308" s="31">
        <v>15916628.43</v>
      </c>
      <c r="F308" s="30">
        <v>-166362.6</v>
      </c>
      <c r="G308" s="30">
        <v>-1978363.69</v>
      </c>
    </row>
    <row r="309" spans="1:9" customFormat="1" ht="15" customHeight="1" x14ac:dyDescent="0.25">
      <c r="A309" s="28">
        <v>25411</v>
      </c>
      <c r="B309" s="29" t="s">
        <v>229</v>
      </c>
      <c r="C309" s="30">
        <v>-1812001.09</v>
      </c>
      <c r="D309" s="30">
        <v>15750265.83</v>
      </c>
      <c r="E309" s="31">
        <v>15916628.43</v>
      </c>
      <c r="F309" s="30">
        <v>-166362.6</v>
      </c>
      <c r="G309" s="30">
        <v>-1978363.69</v>
      </c>
    </row>
    <row r="310" spans="1:9" customFormat="1" ht="15" customHeight="1" x14ac:dyDescent="0.25">
      <c r="A310" s="28">
        <v>254119</v>
      </c>
      <c r="B310" s="29" t="s">
        <v>229</v>
      </c>
      <c r="C310" s="30">
        <v>-1812001.09</v>
      </c>
      <c r="D310" s="30">
        <v>15750265.83</v>
      </c>
      <c r="E310" s="31">
        <v>15916628.43</v>
      </c>
      <c r="F310" s="30">
        <v>-166362.6</v>
      </c>
      <c r="G310" s="30">
        <v>-1978363.69</v>
      </c>
    </row>
    <row r="311" spans="1:9" customFormat="1" ht="15" customHeight="1" x14ac:dyDescent="0.25">
      <c r="A311" s="28">
        <v>25411901</v>
      </c>
      <c r="B311" s="29" t="s">
        <v>228</v>
      </c>
      <c r="C311" s="30">
        <v>-1812001.09</v>
      </c>
      <c r="D311" s="30">
        <v>15750265.83</v>
      </c>
      <c r="E311" s="31">
        <v>15916628.43</v>
      </c>
      <c r="F311" s="30">
        <v>-166362.6</v>
      </c>
      <c r="G311" s="30">
        <v>-1978363.69</v>
      </c>
    </row>
    <row r="312" spans="1:9" customFormat="1" ht="15" customHeight="1" x14ac:dyDescent="0.25">
      <c r="A312" s="28">
        <v>254119011</v>
      </c>
      <c r="B312" s="29" t="s">
        <v>228</v>
      </c>
      <c r="C312" s="30">
        <v>-1812001.09</v>
      </c>
      <c r="D312" s="30">
        <v>15750265.83</v>
      </c>
      <c r="E312" s="31">
        <v>15916628.43</v>
      </c>
      <c r="F312" s="30">
        <v>-166362.6</v>
      </c>
      <c r="G312" s="30">
        <v>-1978363.69</v>
      </c>
    </row>
    <row r="313" spans="1:9" customFormat="1" ht="15" customHeight="1" x14ac:dyDescent="0.25">
      <c r="A313" s="28">
        <v>254119011000001</v>
      </c>
      <c r="B313" s="29" t="s">
        <v>230</v>
      </c>
      <c r="C313" s="30">
        <v>-2745456.19</v>
      </c>
      <c r="D313" s="30">
        <v>14731108.789999999</v>
      </c>
      <c r="E313" s="31">
        <v>14983173.32</v>
      </c>
      <c r="F313" s="30">
        <v>-252064.53</v>
      </c>
      <c r="G313" s="30">
        <v>-2997520.72</v>
      </c>
    </row>
    <row r="314" spans="1:9" customFormat="1" ht="15" customHeight="1" x14ac:dyDescent="0.25">
      <c r="A314" s="28">
        <v>254119011000002</v>
      </c>
      <c r="B314" s="29" t="s">
        <v>231</v>
      </c>
      <c r="C314" s="30">
        <v>933455.1</v>
      </c>
      <c r="D314" s="30">
        <v>1019157.04</v>
      </c>
      <c r="E314" s="31">
        <v>933455.11</v>
      </c>
      <c r="F314" s="30">
        <v>85701.93</v>
      </c>
      <c r="G314" s="30">
        <v>1019157.03</v>
      </c>
    </row>
    <row r="315" spans="1:9" customFormat="1" ht="15" customHeight="1" x14ac:dyDescent="0.25">
      <c r="A315" s="28">
        <v>256</v>
      </c>
      <c r="B315" s="29" t="s">
        <v>232</v>
      </c>
      <c r="C315" s="30">
        <v>-24577045.260000002</v>
      </c>
      <c r="D315" s="30">
        <v>0</v>
      </c>
      <c r="E315" s="31">
        <v>0</v>
      </c>
      <c r="F315" s="30">
        <v>0</v>
      </c>
      <c r="G315" s="30">
        <v>-24577045.260000002</v>
      </c>
    </row>
    <row r="316" spans="1:9" customFormat="1" ht="15" customHeight="1" x14ac:dyDescent="0.25">
      <c r="A316" s="28">
        <v>2561</v>
      </c>
      <c r="B316" s="29" t="s">
        <v>233</v>
      </c>
      <c r="C316" s="30">
        <v>-24577045.260000002</v>
      </c>
      <c r="D316" s="30">
        <v>0</v>
      </c>
      <c r="E316" s="31">
        <v>0</v>
      </c>
      <c r="F316" s="30">
        <v>0</v>
      </c>
      <c r="G316" s="30">
        <v>-24577045.260000002</v>
      </c>
      <c r="H316">
        <f>G356</f>
        <v>-330322.05</v>
      </c>
      <c r="I316" s="21">
        <f>H316+G316</f>
        <v>-24907367.310000002</v>
      </c>
    </row>
    <row r="317" spans="1:9" customFormat="1" ht="15" customHeight="1" x14ac:dyDescent="0.25">
      <c r="A317" s="28">
        <v>25611</v>
      </c>
      <c r="B317" s="29" t="s">
        <v>234</v>
      </c>
      <c r="C317" s="30">
        <v>-24577045.260000002</v>
      </c>
      <c r="D317" s="30">
        <v>0</v>
      </c>
      <c r="E317" s="31">
        <v>0</v>
      </c>
      <c r="F317" s="30">
        <v>0</v>
      </c>
      <c r="G317" s="30">
        <v>-24577045.260000002</v>
      </c>
    </row>
    <row r="318" spans="1:9" customFormat="1" ht="15" customHeight="1" x14ac:dyDescent="0.25">
      <c r="A318" s="28">
        <v>256119</v>
      </c>
      <c r="B318" s="29" t="s">
        <v>234</v>
      </c>
      <c r="C318" s="30">
        <v>-24577045.260000002</v>
      </c>
      <c r="D318" s="30">
        <v>0</v>
      </c>
      <c r="E318" s="31">
        <v>0</v>
      </c>
      <c r="F318" s="30">
        <v>0</v>
      </c>
      <c r="G318" s="30">
        <v>-24577045.260000002</v>
      </c>
    </row>
    <row r="319" spans="1:9" customFormat="1" ht="15" customHeight="1" x14ac:dyDescent="0.25">
      <c r="A319" s="28">
        <v>25611901</v>
      </c>
      <c r="B319" s="29" t="s">
        <v>235</v>
      </c>
      <c r="C319" s="30">
        <v>-24577045.260000002</v>
      </c>
      <c r="D319" s="30">
        <v>0</v>
      </c>
      <c r="E319" s="31">
        <v>0</v>
      </c>
      <c r="F319" s="30">
        <v>0</v>
      </c>
      <c r="G319" s="30">
        <v>-24577045.260000002</v>
      </c>
    </row>
    <row r="320" spans="1:9" customFormat="1" ht="15" customHeight="1" x14ac:dyDescent="0.25">
      <c r="A320" s="28">
        <v>256119011</v>
      </c>
      <c r="B320" s="29" t="s">
        <v>236</v>
      </c>
      <c r="C320" s="30">
        <v>-24577045.260000002</v>
      </c>
      <c r="D320" s="30">
        <v>0</v>
      </c>
      <c r="E320" s="31">
        <v>0</v>
      </c>
      <c r="F320" s="30">
        <v>0</v>
      </c>
      <c r="G320" s="30">
        <v>-24577045.260000002</v>
      </c>
    </row>
    <row r="321" spans="1:7" customFormat="1" ht="15" customHeight="1" x14ac:dyDescent="0.25">
      <c r="A321" s="28">
        <v>256119011000001</v>
      </c>
      <c r="B321" s="29" t="s">
        <v>236</v>
      </c>
      <c r="C321" s="30">
        <v>-24577045.260000002</v>
      </c>
      <c r="D321" s="30">
        <v>0</v>
      </c>
      <c r="E321" s="31">
        <v>0</v>
      </c>
      <c r="F321" s="30">
        <v>0</v>
      </c>
      <c r="G321" s="30">
        <v>-24577045.260000002</v>
      </c>
    </row>
    <row r="322" spans="1:7" customFormat="1" ht="15" customHeight="1" x14ac:dyDescent="0.25">
      <c r="A322" s="28">
        <v>3</v>
      </c>
      <c r="B322" s="29" t="s">
        <v>237</v>
      </c>
      <c r="C322" s="30">
        <v>-136380458.93000001</v>
      </c>
      <c r="D322" s="30">
        <v>1953616.78</v>
      </c>
      <c r="E322" s="31">
        <v>16589202.130000001</v>
      </c>
      <c r="F322" s="30">
        <v>-14635585.35</v>
      </c>
      <c r="G322" s="30">
        <v>-151016044.28</v>
      </c>
    </row>
    <row r="323" spans="1:7" customFormat="1" ht="15" customHeight="1" x14ac:dyDescent="0.25">
      <c r="A323" s="28">
        <v>31</v>
      </c>
      <c r="B323" s="29" t="s">
        <v>238</v>
      </c>
      <c r="C323" s="30">
        <v>-136771211.59999999</v>
      </c>
      <c r="D323" s="30">
        <v>376098.52</v>
      </c>
      <c r="E323" s="31">
        <v>15143721.58</v>
      </c>
      <c r="F323" s="30">
        <v>-14767623.060000001</v>
      </c>
      <c r="G323" s="30">
        <v>-151538834.66</v>
      </c>
    </row>
    <row r="324" spans="1:7" customFormat="1" ht="15" customHeight="1" x14ac:dyDescent="0.25">
      <c r="A324" s="28">
        <v>311</v>
      </c>
      <c r="B324" s="29" t="s">
        <v>239</v>
      </c>
      <c r="C324" s="30">
        <v>-136771211.59999999</v>
      </c>
      <c r="D324" s="30">
        <v>376098.52</v>
      </c>
      <c r="E324" s="31">
        <v>15143721.58</v>
      </c>
      <c r="F324" s="30">
        <v>-14767623.060000001</v>
      </c>
      <c r="G324" s="30">
        <v>-151538834.66</v>
      </c>
    </row>
    <row r="325" spans="1:7" customFormat="1" ht="15" customHeight="1" x14ac:dyDescent="0.25">
      <c r="A325" s="28">
        <v>3111</v>
      </c>
      <c r="B325" s="29" t="s">
        <v>240</v>
      </c>
      <c r="C325" s="30">
        <v>-136771211.59999999</v>
      </c>
      <c r="D325" s="30">
        <v>376098.52</v>
      </c>
      <c r="E325" s="31">
        <v>15143721.58</v>
      </c>
      <c r="F325" s="30">
        <v>-14767623.060000001</v>
      </c>
      <c r="G325" s="30">
        <v>-151538834.66</v>
      </c>
    </row>
    <row r="326" spans="1:7" customFormat="1" ht="15" customHeight="1" x14ac:dyDescent="0.25">
      <c r="A326" s="28">
        <v>31112</v>
      </c>
      <c r="B326" s="29" t="s">
        <v>240</v>
      </c>
      <c r="C326" s="30">
        <v>-136771211.59999999</v>
      </c>
      <c r="D326" s="30">
        <v>376098.52</v>
      </c>
      <c r="E326" s="31">
        <v>15143721.58</v>
      </c>
      <c r="F326" s="30">
        <v>-14767623.060000001</v>
      </c>
      <c r="G326" s="30">
        <v>-151538834.66</v>
      </c>
    </row>
    <row r="327" spans="1:7" customFormat="1" ht="15" customHeight="1" x14ac:dyDescent="0.25">
      <c r="A327" s="28">
        <v>311121</v>
      </c>
      <c r="B327" s="29" t="s">
        <v>65</v>
      </c>
      <c r="C327" s="30">
        <v>-134449302.37</v>
      </c>
      <c r="D327" s="30">
        <v>376098.52</v>
      </c>
      <c r="E327" s="31">
        <v>14896398.699999999</v>
      </c>
      <c r="F327" s="30">
        <v>-14520300.18</v>
      </c>
      <c r="G327" s="30">
        <v>-148969602.55000001</v>
      </c>
    </row>
    <row r="328" spans="1:7" customFormat="1" ht="15" customHeight="1" x14ac:dyDescent="0.25">
      <c r="A328" s="28">
        <v>31112102</v>
      </c>
      <c r="B328" s="29" t="s">
        <v>241</v>
      </c>
      <c r="C328" s="30">
        <v>-17700117.73</v>
      </c>
      <c r="D328" s="30">
        <v>3949.52</v>
      </c>
      <c r="E328" s="31">
        <v>2459013.19</v>
      </c>
      <c r="F328" s="30">
        <v>-2455063.67</v>
      </c>
      <c r="G328" s="30">
        <v>-20155181.399999999</v>
      </c>
    </row>
    <row r="329" spans="1:7" customFormat="1" ht="15" customHeight="1" x14ac:dyDescent="0.25">
      <c r="A329" s="28">
        <v>311121021</v>
      </c>
      <c r="B329" s="29" t="s">
        <v>242</v>
      </c>
      <c r="C329" s="30">
        <v>-17700117.73</v>
      </c>
      <c r="D329" s="30">
        <v>3949.52</v>
      </c>
      <c r="E329" s="31">
        <v>2459013.19</v>
      </c>
      <c r="F329" s="30">
        <v>-2455063.67</v>
      </c>
      <c r="G329" s="30">
        <v>-20155181.399999999</v>
      </c>
    </row>
    <row r="330" spans="1:7" customFormat="1" ht="15" customHeight="1" x14ac:dyDescent="0.25">
      <c r="A330" s="28">
        <v>311121021000001</v>
      </c>
      <c r="B330" s="29" t="s">
        <v>243</v>
      </c>
      <c r="C330" s="30">
        <v>-17700117.73</v>
      </c>
      <c r="D330" s="30">
        <v>3949.52</v>
      </c>
      <c r="E330" s="31">
        <v>2459013.19</v>
      </c>
      <c r="F330" s="30">
        <v>-2455063.67</v>
      </c>
      <c r="G330" s="30">
        <v>-20155181.399999999</v>
      </c>
    </row>
    <row r="331" spans="1:7" customFormat="1" ht="15" customHeight="1" x14ac:dyDescent="0.25">
      <c r="A331" s="28">
        <v>31112106</v>
      </c>
      <c r="B331" s="29" t="s">
        <v>244</v>
      </c>
      <c r="C331" s="30">
        <v>-116749184.64</v>
      </c>
      <c r="D331" s="30">
        <v>372149</v>
      </c>
      <c r="E331" s="31">
        <v>12437385.51</v>
      </c>
      <c r="F331" s="30">
        <v>-12065236.51</v>
      </c>
      <c r="G331" s="30">
        <v>-128814421.15000001</v>
      </c>
    </row>
    <row r="332" spans="1:7" customFormat="1" ht="15" customHeight="1" x14ac:dyDescent="0.25">
      <c r="A332" s="28">
        <v>311121061</v>
      </c>
      <c r="B332" s="29" t="s">
        <v>245</v>
      </c>
      <c r="C332" s="30">
        <v>-116749184.64</v>
      </c>
      <c r="D332" s="30">
        <v>372149</v>
      </c>
      <c r="E332" s="31">
        <v>12437385.51</v>
      </c>
      <c r="F332" s="30">
        <v>-12065236.51</v>
      </c>
      <c r="G332" s="30">
        <v>-128814421.15000001</v>
      </c>
    </row>
    <row r="333" spans="1:7" customFormat="1" ht="15" customHeight="1" x14ac:dyDescent="0.25">
      <c r="A333" s="28">
        <v>311121061000001</v>
      </c>
      <c r="B333" s="29" t="s">
        <v>246</v>
      </c>
      <c r="C333" s="30">
        <v>-116749184.64</v>
      </c>
      <c r="D333" s="30">
        <v>372149</v>
      </c>
      <c r="E333" s="31">
        <v>12437385.51</v>
      </c>
      <c r="F333" s="30">
        <v>-12065236.51</v>
      </c>
      <c r="G333" s="30">
        <v>-128814421.15000001</v>
      </c>
    </row>
    <row r="334" spans="1:7" customFormat="1" ht="15" customHeight="1" x14ac:dyDescent="0.25">
      <c r="A334" s="28">
        <v>311122</v>
      </c>
      <c r="B334" s="29" t="s">
        <v>247</v>
      </c>
      <c r="C334" s="30">
        <v>-2321909.23</v>
      </c>
      <c r="D334" s="30">
        <v>0</v>
      </c>
      <c r="E334" s="31">
        <v>247322.88</v>
      </c>
      <c r="F334" s="30">
        <v>-247322.88</v>
      </c>
      <c r="G334" s="30">
        <v>-2569232.11</v>
      </c>
    </row>
    <row r="335" spans="1:7" customFormat="1" ht="15" customHeight="1" x14ac:dyDescent="0.25">
      <c r="A335" s="28">
        <v>31112206</v>
      </c>
      <c r="B335" s="29" t="s">
        <v>244</v>
      </c>
      <c r="C335" s="30">
        <v>-2321909.23</v>
      </c>
      <c r="D335" s="30">
        <v>0</v>
      </c>
      <c r="E335" s="31">
        <v>247322.88</v>
      </c>
      <c r="F335" s="30">
        <v>-247322.88</v>
      </c>
      <c r="G335" s="30">
        <v>-2569232.11</v>
      </c>
    </row>
    <row r="336" spans="1:7" customFormat="1" ht="15" customHeight="1" x14ac:dyDescent="0.25">
      <c r="A336" s="28">
        <v>311122061</v>
      </c>
      <c r="B336" s="29" t="s">
        <v>245</v>
      </c>
      <c r="C336" s="30">
        <v>-2321909.23</v>
      </c>
      <c r="D336" s="30">
        <v>0</v>
      </c>
      <c r="E336" s="31">
        <v>247322.88</v>
      </c>
      <c r="F336" s="30">
        <v>-247322.88</v>
      </c>
      <c r="G336" s="30">
        <v>-2569232.11</v>
      </c>
    </row>
    <row r="337" spans="1:7" customFormat="1" ht="15" customHeight="1" x14ac:dyDescent="0.25">
      <c r="A337" s="28">
        <v>311122061000001</v>
      </c>
      <c r="B337" s="29" t="s">
        <v>248</v>
      </c>
      <c r="C337" s="30">
        <v>-2321909.23</v>
      </c>
      <c r="D337" s="30">
        <v>0</v>
      </c>
      <c r="E337" s="31">
        <v>247322.88</v>
      </c>
      <c r="F337" s="30">
        <v>-247322.88</v>
      </c>
      <c r="G337" s="30">
        <v>-2569232.11</v>
      </c>
    </row>
    <row r="338" spans="1:7" customFormat="1" ht="15" customHeight="1" x14ac:dyDescent="0.25">
      <c r="A338" s="28">
        <v>32</v>
      </c>
      <c r="B338" s="29" t="s">
        <v>249</v>
      </c>
      <c r="C338" s="30">
        <v>6049505.71</v>
      </c>
      <c r="D338" s="30">
        <v>678702.85</v>
      </c>
      <c r="E338" s="31">
        <v>0</v>
      </c>
      <c r="F338" s="30">
        <v>678702.85</v>
      </c>
      <c r="G338" s="30">
        <v>6728208.5599999996</v>
      </c>
    </row>
    <row r="339" spans="1:7" customFormat="1" ht="15" customHeight="1" x14ac:dyDescent="0.25">
      <c r="A339" s="28">
        <v>321</v>
      </c>
      <c r="B339" s="29" t="s">
        <v>250</v>
      </c>
      <c r="C339" s="30">
        <v>6049505.71</v>
      </c>
      <c r="D339" s="30">
        <v>678702.85</v>
      </c>
      <c r="E339" s="31">
        <v>0</v>
      </c>
      <c r="F339" s="30">
        <v>678702.85</v>
      </c>
      <c r="G339" s="30">
        <v>6728208.5599999996</v>
      </c>
    </row>
    <row r="340" spans="1:7" customFormat="1" ht="15" customHeight="1" x14ac:dyDescent="0.25">
      <c r="A340" s="28">
        <v>3211</v>
      </c>
      <c r="B340" s="29" t="s">
        <v>250</v>
      </c>
      <c r="C340" s="30">
        <v>6049505.71</v>
      </c>
      <c r="D340" s="30">
        <v>678702.85</v>
      </c>
      <c r="E340" s="31">
        <v>0</v>
      </c>
      <c r="F340" s="30">
        <v>678702.85</v>
      </c>
      <c r="G340" s="30">
        <v>6728208.5599999996</v>
      </c>
    </row>
    <row r="341" spans="1:7" customFormat="1" ht="15" customHeight="1" x14ac:dyDescent="0.25">
      <c r="A341" s="28">
        <v>32112</v>
      </c>
      <c r="B341" s="29" t="s">
        <v>251</v>
      </c>
      <c r="C341" s="30">
        <v>6049505.71</v>
      </c>
      <c r="D341" s="30">
        <v>678702.85</v>
      </c>
      <c r="E341" s="31">
        <v>0</v>
      </c>
      <c r="F341" s="30">
        <v>678702.85</v>
      </c>
      <c r="G341" s="30">
        <v>6728208.5599999996</v>
      </c>
    </row>
    <row r="342" spans="1:7" customFormat="1" ht="15" customHeight="1" x14ac:dyDescent="0.25">
      <c r="A342" s="28">
        <v>321129</v>
      </c>
      <c r="B342" s="29" t="s">
        <v>251</v>
      </c>
      <c r="C342" s="30">
        <v>6049505.71</v>
      </c>
      <c r="D342" s="30">
        <v>678702.85</v>
      </c>
      <c r="E342" s="31">
        <v>0</v>
      </c>
      <c r="F342" s="30">
        <v>678702.85</v>
      </c>
      <c r="G342" s="30">
        <v>6728208.5599999996</v>
      </c>
    </row>
    <row r="343" spans="1:7" customFormat="1" ht="15" customHeight="1" x14ac:dyDescent="0.25">
      <c r="A343" s="28">
        <v>32112901</v>
      </c>
      <c r="B343" s="29" t="s">
        <v>251</v>
      </c>
      <c r="C343" s="30">
        <v>6049505.71</v>
      </c>
      <c r="D343" s="30">
        <v>678702.85</v>
      </c>
      <c r="E343" s="31">
        <v>0</v>
      </c>
      <c r="F343" s="30">
        <v>678702.85</v>
      </c>
      <c r="G343" s="30">
        <v>6728208.5599999996</v>
      </c>
    </row>
    <row r="344" spans="1:7" customFormat="1" ht="15" customHeight="1" x14ac:dyDescent="0.25">
      <c r="A344" s="28">
        <v>321129011</v>
      </c>
      <c r="B344" s="29" t="s">
        <v>252</v>
      </c>
      <c r="C344" s="30">
        <v>3827075.41</v>
      </c>
      <c r="D344" s="30">
        <v>423586.82</v>
      </c>
      <c r="E344" s="31">
        <v>0</v>
      </c>
      <c r="F344" s="30">
        <v>423586.82</v>
      </c>
      <c r="G344" s="30">
        <v>4250662.2300000004</v>
      </c>
    </row>
    <row r="345" spans="1:7" customFormat="1" ht="15" customHeight="1" x14ac:dyDescent="0.25">
      <c r="A345" s="28">
        <v>321129011000001</v>
      </c>
      <c r="B345" s="29" t="s">
        <v>253</v>
      </c>
      <c r="C345" s="30">
        <v>533493.67000000004</v>
      </c>
      <c r="D345" s="30">
        <v>59211.06</v>
      </c>
      <c r="E345" s="31">
        <v>0</v>
      </c>
      <c r="F345" s="30">
        <v>59211.06</v>
      </c>
      <c r="G345" s="30">
        <v>592704.73</v>
      </c>
    </row>
    <row r="346" spans="1:7" customFormat="1" ht="15" customHeight="1" x14ac:dyDescent="0.25">
      <c r="A346" s="28">
        <v>321129011000002</v>
      </c>
      <c r="B346" s="29" t="s">
        <v>254</v>
      </c>
      <c r="C346" s="30">
        <v>3293581.74</v>
      </c>
      <c r="D346" s="30">
        <v>364375.76</v>
      </c>
      <c r="E346" s="31">
        <v>0</v>
      </c>
      <c r="F346" s="30">
        <v>364375.76</v>
      </c>
      <c r="G346" s="30">
        <v>3657957.5</v>
      </c>
    </row>
    <row r="347" spans="1:7" customFormat="1" ht="15" customHeight="1" x14ac:dyDescent="0.25">
      <c r="A347" s="28">
        <v>321129013</v>
      </c>
      <c r="B347" s="29" t="s">
        <v>255</v>
      </c>
      <c r="C347" s="30">
        <v>2222430.2999999998</v>
      </c>
      <c r="D347" s="30">
        <v>255116.03</v>
      </c>
      <c r="E347" s="31">
        <v>0</v>
      </c>
      <c r="F347" s="30">
        <v>255116.03</v>
      </c>
      <c r="G347" s="30">
        <v>2477546.33</v>
      </c>
    </row>
    <row r="348" spans="1:7" customFormat="1" ht="15" customHeight="1" x14ac:dyDescent="0.25">
      <c r="A348" s="28">
        <v>321129013000001</v>
      </c>
      <c r="B348" s="29" t="s">
        <v>256</v>
      </c>
      <c r="C348" s="30">
        <v>2222430.2999999998</v>
      </c>
      <c r="D348" s="30">
        <v>255116.03</v>
      </c>
      <c r="E348" s="31">
        <v>0</v>
      </c>
      <c r="F348" s="30">
        <v>255116.03</v>
      </c>
      <c r="G348" s="30">
        <v>2477546.33</v>
      </c>
    </row>
    <row r="349" spans="1:7" customFormat="1" ht="15" customHeight="1" x14ac:dyDescent="0.25">
      <c r="A349" s="28">
        <v>35</v>
      </c>
      <c r="B349" s="29" t="s">
        <v>257</v>
      </c>
      <c r="C349" s="30">
        <v>-5658753.04</v>
      </c>
      <c r="D349" s="30">
        <v>898815.41</v>
      </c>
      <c r="E349" s="31">
        <v>1445480.55</v>
      </c>
      <c r="F349" s="30">
        <v>-546665.14</v>
      </c>
      <c r="G349" s="30">
        <v>-6205418.1799999997</v>
      </c>
    </row>
    <row r="350" spans="1:7" customFormat="1" ht="15" customHeight="1" x14ac:dyDescent="0.25">
      <c r="A350" s="28">
        <v>351</v>
      </c>
      <c r="B350" s="29" t="s">
        <v>258</v>
      </c>
      <c r="C350" s="30">
        <v>-5658753.04</v>
      </c>
      <c r="D350" s="30">
        <v>898815.41</v>
      </c>
      <c r="E350" s="31">
        <v>1445480.55</v>
      </c>
      <c r="F350" s="30">
        <v>-546665.14</v>
      </c>
      <c r="G350" s="30">
        <v>-6205418.1799999997</v>
      </c>
    </row>
    <row r="351" spans="1:7" customFormat="1" ht="15" customHeight="1" x14ac:dyDescent="0.25">
      <c r="A351" s="28">
        <v>3512</v>
      </c>
      <c r="B351" s="29" t="s">
        <v>259</v>
      </c>
      <c r="C351" s="30">
        <v>-5658753.04</v>
      </c>
      <c r="D351" s="30">
        <v>898815.41</v>
      </c>
      <c r="E351" s="31">
        <v>1445480.55</v>
      </c>
      <c r="F351" s="30">
        <v>-546665.14</v>
      </c>
      <c r="G351" s="30">
        <v>-6205418.1799999997</v>
      </c>
    </row>
    <row r="352" spans="1:7" customFormat="1" ht="15" customHeight="1" x14ac:dyDescent="0.25">
      <c r="A352" s="28">
        <v>35124</v>
      </c>
      <c r="B352" s="29" t="s">
        <v>260</v>
      </c>
      <c r="C352" s="30">
        <v>-304038.68</v>
      </c>
      <c r="D352" s="30">
        <v>840922.22</v>
      </c>
      <c r="E352" s="31">
        <v>867205.59</v>
      </c>
      <c r="F352" s="30">
        <v>-26283.37</v>
      </c>
      <c r="G352" s="30">
        <v>-330322.05</v>
      </c>
    </row>
    <row r="353" spans="1:7" customFormat="1" ht="15" customHeight="1" x14ac:dyDescent="0.25">
      <c r="A353" s="28">
        <v>351249</v>
      </c>
      <c r="B353" s="29" t="s">
        <v>261</v>
      </c>
      <c r="C353" s="30">
        <v>-304038.68</v>
      </c>
      <c r="D353" s="30">
        <v>840922.22</v>
      </c>
      <c r="E353" s="31">
        <v>867205.59</v>
      </c>
      <c r="F353" s="30">
        <v>-26283.37</v>
      </c>
      <c r="G353" s="30">
        <v>-330322.05</v>
      </c>
    </row>
    <row r="354" spans="1:7" customFormat="1" ht="15" customHeight="1" x14ac:dyDescent="0.25">
      <c r="A354" s="28">
        <v>35124901</v>
      </c>
      <c r="B354" s="29" t="s">
        <v>261</v>
      </c>
      <c r="C354" s="30">
        <v>-304038.68</v>
      </c>
      <c r="D354" s="30">
        <v>840922.22</v>
      </c>
      <c r="E354" s="31">
        <v>867205.59</v>
      </c>
      <c r="F354" s="30">
        <v>-26283.37</v>
      </c>
      <c r="G354" s="30">
        <v>-330322.05</v>
      </c>
    </row>
    <row r="355" spans="1:7" customFormat="1" ht="15" customHeight="1" x14ac:dyDescent="0.25">
      <c r="A355" s="28">
        <v>351249011</v>
      </c>
      <c r="B355" s="29" t="s">
        <v>262</v>
      </c>
      <c r="C355" s="30">
        <v>-304038.68</v>
      </c>
      <c r="D355" s="30">
        <v>840922.22</v>
      </c>
      <c r="E355" s="31">
        <v>867205.59</v>
      </c>
      <c r="F355" s="30">
        <v>-26283.37</v>
      </c>
      <c r="G355" s="30">
        <v>-330322.05</v>
      </c>
    </row>
    <row r="356" spans="1:7" customFormat="1" ht="15" customHeight="1" x14ac:dyDescent="0.25">
      <c r="A356" s="28">
        <v>351249011000001</v>
      </c>
      <c r="B356" s="29" t="s">
        <v>262</v>
      </c>
      <c r="C356" s="30">
        <v>-304038.68</v>
      </c>
      <c r="D356" s="30">
        <v>840922.22</v>
      </c>
      <c r="E356" s="31">
        <v>867205.59</v>
      </c>
      <c r="F356" s="30">
        <v>-26283.37</v>
      </c>
      <c r="G356" s="30">
        <v>-330322.05</v>
      </c>
    </row>
    <row r="357" spans="1:7" customFormat="1" ht="15" customHeight="1" x14ac:dyDescent="0.25">
      <c r="A357" s="28">
        <v>35128</v>
      </c>
      <c r="B357" s="29" t="s">
        <v>263</v>
      </c>
      <c r="C357" s="30">
        <v>-5354714.3600000003</v>
      </c>
      <c r="D357" s="30">
        <v>57893.19</v>
      </c>
      <c r="E357" s="31">
        <v>578274.96</v>
      </c>
      <c r="F357" s="30">
        <v>-520381.77</v>
      </c>
      <c r="G357" s="30">
        <v>-5875096.1299999999</v>
      </c>
    </row>
    <row r="358" spans="1:7" customFormat="1" ht="15" customHeight="1" x14ac:dyDescent="0.25">
      <c r="A358" s="28">
        <v>351289</v>
      </c>
      <c r="B358" s="29" t="s">
        <v>264</v>
      </c>
      <c r="C358" s="30">
        <v>-5354714.3600000003</v>
      </c>
      <c r="D358" s="30">
        <v>57893.19</v>
      </c>
      <c r="E358" s="31">
        <v>578274.96</v>
      </c>
      <c r="F358" s="30">
        <v>-520381.77</v>
      </c>
      <c r="G358" s="30">
        <v>-5875096.1299999999</v>
      </c>
    </row>
    <row r="359" spans="1:7" customFormat="1" ht="15" customHeight="1" x14ac:dyDescent="0.25">
      <c r="A359" s="28">
        <v>35128901</v>
      </c>
      <c r="B359" s="29" t="s">
        <v>264</v>
      </c>
      <c r="C359" s="30">
        <v>-5354714.3600000003</v>
      </c>
      <c r="D359" s="30">
        <v>57893.19</v>
      </c>
      <c r="E359" s="31">
        <v>578274.96</v>
      </c>
      <c r="F359" s="30">
        <v>-520381.77</v>
      </c>
      <c r="G359" s="30">
        <v>-5875096.1299999999</v>
      </c>
    </row>
    <row r="360" spans="1:7" customFormat="1" ht="15" customHeight="1" x14ac:dyDescent="0.25">
      <c r="A360" s="28">
        <v>351289011</v>
      </c>
      <c r="B360" s="29" t="s">
        <v>265</v>
      </c>
      <c r="C360" s="30">
        <v>-5354714.3600000003</v>
      </c>
      <c r="D360" s="30">
        <v>57893.19</v>
      </c>
      <c r="E360" s="31">
        <v>578274.96</v>
      </c>
      <c r="F360" s="30">
        <v>-520381.77</v>
      </c>
      <c r="G360" s="30">
        <v>-5875096.1299999999</v>
      </c>
    </row>
    <row r="361" spans="1:7" customFormat="1" ht="15" customHeight="1" x14ac:dyDescent="0.25">
      <c r="A361" s="28">
        <v>351289011000001</v>
      </c>
      <c r="B361" s="29" t="s">
        <v>265</v>
      </c>
      <c r="C361" s="30">
        <v>-5354714.3600000003</v>
      </c>
      <c r="D361" s="30">
        <v>57893.19</v>
      </c>
      <c r="E361" s="31">
        <v>578274.96</v>
      </c>
      <c r="F361" s="30">
        <v>-520381.77</v>
      </c>
      <c r="G361" s="30">
        <v>-5875096.1299999999</v>
      </c>
    </row>
    <row r="362" spans="1:7" customFormat="1" ht="15" customHeight="1" x14ac:dyDescent="0.25">
      <c r="A362" s="28">
        <v>4</v>
      </c>
      <c r="B362" s="29" t="s">
        <v>266</v>
      </c>
      <c r="C362" s="30">
        <v>137941172.74000001</v>
      </c>
      <c r="D362" s="30">
        <v>30491094.850000001</v>
      </c>
      <c r="E362" s="31">
        <v>15726849.310000001</v>
      </c>
      <c r="F362" s="30">
        <v>14764245.539999999</v>
      </c>
      <c r="G362" s="30">
        <v>152705418.28</v>
      </c>
    </row>
    <row r="363" spans="1:7" customFormat="1" ht="15" customHeight="1" x14ac:dyDescent="0.25">
      <c r="A363" s="28">
        <v>41</v>
      </c>
      <c r="B363" s="29" t="s">
        <v>267</v>
      </c>
      <c r="C363" s="30">
        <v>61764314.609999999</v>
      </c>
      <c r="D363" s="30">
        <v>14475237.23</v>
      </c>
      <c r="E363" s="31">
        <v>7358293.2199999997</v>
      </c>
      <c r="F363" s="30">
        <v>7116944.0099999998</v>
      </c>
      <c r="G363" s="30">
        <v>68881258.620000005</v>
      </c>
    </row>
    <row r="364" spans="1:7" customFormat="1" ht="15" customHeight="1" x14ac:dyDescent="0.25">
      <c r="A364" s="28">
        <v>411</v>
      </c>
      <c r="B364" s="29" t="s">
        <v>268</v>
      </c>
      <c r="C364" s="30">
        <v>61697310.07</v>
      </c>
      <c r="D364" s="30">
        <v>7261912.46</v>
      </c>
      <c r="E364" s="31">
        <v>821239.14</v>
      </c>
      <c r="F364" s="30">
        <v>6440673.3200000003</v>
      </c>
      <c r="G364" s="30">
        <v>68137983.390000001</v>
      </c>
    </row>
    <row r="365" spans="1:7" customFormat="1" ht="15" customHeight="1" x14ac:dyDescent="0.25">
      <c r="A365" s="28">
        <v>4111</v>
      </c>
      <c r="B365" s="29" t="s">
        <v>269</v>
      </c>
      <c r="C365" s="30">
        <v>61697310.07</v>
      </c>
      <c r="D365" s="30">
        <v>7261912.46</v>
      </c>
      <c r="E365" s="31">
        <v>821239.14</v>
      </c>
      <c r="F365" s="30">
        <v>6440673.3200000003</v>
      </c>
      <c r="G365" s="30">
        <v>68137983.390000001</v>
      </c>
    </row>
    <row r="366" spans="1:7" customFormat="1" ht="15" customHeight="1" x14ac:dyDescent="0.25">
      <c r="A366" s="28">
        <v>41112</v>
      </c>
      <c r="B366" s="29" t="s">
        <v>270</v>
      </c>
      <c r="C366" s="30">
        <v>61697310.07</v>
      </c>
      <c r="D366" s="30">
        <v>7261912.46</v>
      </c>
      <c r="E366" s="31">
        <v>821239.14</v>
      </c>
      <c r="F366" s="30">
        <v>6440673.3200000003</v>
      </c>
      <c r="G366" s="30">
        <v>68137983.390000001</v>
      </c>
    </row>
    <row r="367" spans="1:7" customFormat="1" ht="15" customHeight="1" x14ac:dyDescent="0.25">
      <c r="A367" s="28">
        <v>411121</v>
      </c>
      <c r="B367" s="29" t="s">
        <v>271</v>
      </c>
      <c r="C367" s="30">
        <v>59592104.270000003</v>
      </c>
      <c r="D367" s="30">
        <v>7021860.3799999999</v>
      </c>
      <c r="E367" s="31">
        <v>796846.6</v>
      </c>
      <c r="F367" s="30">
        <v>6225013.7800000003</v>
      </c>
      <c r="G367" s="30">
        <v>65817118.049999997</v>
      </c>
    </row>
    <row r="368" spans="1:7" customFormat="1" ht="15" customHeight="1" x14ac:dyDescent="0.25">
      <c r="A368" s="28">
        <v>41112102</v>
      </c>
      <c r="B368" s="29" t="s">
        <v>272</v>
      </c>
      <c r="C368" s="30">
        <v>3387522.86</v>
      </c>
      <c r="D368" s="30">
        <v>460189.35</v>
      </c>
      <c r="E368" s="31">
        <v>39516.32</v>
      </c>
      <c r="F368" s="30">
        <v>420673.03</v>
      </c>
      <c r="G368" s="30">
        <v>3808195.89</v>
      </c>
    </row>
    <row r="369" spans="1:7" customFormat="1" ht="15" customHeight="1" x14ac:dyDescent="0.25">
      <c r="A369" s="28">
        <v>411121021</v>
      </c>
      <c r="B369" s="29" t="s">
        <v>273</v>
      </c>
      <c r="C369" s="30">
        <v>3647854.1</v>
      </c>
      <c r="D369" s="30">
        <v>460189.35</v>
      </c>
      <c r="E369" s="31">
        <v>11333.44</v>
      </c>
      <c r="F369" s="30">
        <v>448855.91</v>
      </c>
      <c r="G369" s="30">
        <v>4096710.01</v>
      </c>
    </row>
    <row r="370" spans="1:7" customFormat="1" ht="15" customHeight="1" x14ac:dyDescent="0.25">
      <c r="A370" s="28">
        <v>411121021000002</v>
      </c>
      <c r="B370" s="29" t="s">
        <v>274</v>
      </c>
      <c r="C370" s="30">
        <v>3647854.1</v>
      </c>
      <c r="D370" s="30">
        <v>460189.35</v>
      </c>
      <c r="E370" s="31">
        <v>11333.44</v>
      </c>
      <c r="F370" s="30">
        <v>448855.91</v>
      </c>
      <c r="G370" s="30">
        <v>4096710.01</v>
      </c>
    </row>
    <row r="371" spans="1:7" customFormat="1" ht="15" customHeight="1" x14ac:dyDescent="0.25">
      <c r="A371" s="28">
        <v>411121022</v>
      </c>
      <c r="B371" s="29" t="s">
        <v>275</v>
      </c>
      <c r="C371" s="30">
        <v>-247295.62</v>
      </c>
      <c r="D371" s="30">
        <v>0</v>
      </c>
      <c r="E371" s="31">
        <v>27417.58</v>
      </c>
      <c r="F371" s="30">
        <v>-27417.58</v>
      </c>
      <c r="G371" s="30">
        <v>-274713.2</v>
      </c>
    </row>
    <row r="372" spans="1:7" customFormat="1" ht="15" customHeight="1" x14ac:dyDescent="0.25">
      <c r="A372" s="28">
        <v>411121022000002</v>
      </c>
      <c r="B372" s="29" t="s">
        <v>276</v>
      </c>
      <c r="C372" s="30">
        <v>-247295.62</v>
      </c>
      <c r="D372" s="30">
        <v>0</v>
      </c>
      <c r="E372" s="31">
        <v>27417.58</v>
      </c>
      <c r="F372" s="30">
        <v>-27417.58</v>
      </c>
      <c r="G372" s="30">
        <v>-274713.2</v>
      </c>
    </row>
    <row r="373" spans="1:7" customFormat="1" ht="15" customHeight="1" x14ac:dyDescent="0.25">
      <c r="A373" s="28">
        <v>411121023</v>
      </c>
      <c r="B373" s="29" t="s">
        <v>277</v>
      </c>
      <c r="C373" s="30">
        <v>-13035.62</v>
      </c>
      <c r="D373" s="30">
        <v>0</v>
      </c>
      <c r="E373" s="31">
        <v>765.3</v>
      </c>
      <c r="F373" s="30">
        <v>-765.3</v>
      </c>
      <c r="G373" s="30">
        <v>-13800.92</v>
      </c>
    </row>
    <row r="374" spans="1:7" customFormat="1" ht="15" customHeight="1" x14ac:dyDescent="0.25">
      <c r="A374" s="28">
        <v>411121023000001</v>
      </c>
      <c r="B374" s="29" t="s">
        <v>278</v>
      </c>
      <c r="C374" s="30">
        <v>-13035.62</v>
      </c>
      <c r="D374" s="30">
        <v>0</v>
      </c>
      <c r="E374" s="31">
        <v>765.3</v>
      </c>
      <c r="F374" s="30">
        <v>-765.3</v>
      </c>
      <c r="G374" s="30">
        <v>-13800.92</v>
      </c>
    </row>
    <row r="375" spans="1:7" customFormat="1" ht="15" customHeight="1" x14ac:dyDescent="0.25">
      <c r="A375" s="28">
        <v>41112104</v>
      </c>
      <c r="B375" s="29" t="s">
        <v>279</v>
      </c>
      <c r="C375" s="30">
        <v>-873845.27</v>
      </c>
      <c r="D375" s="30">
        <v>24145.11</v>
      </c>
      <c r="E375" s="31">
        <v>97062.37</v>
      </c>
      <c r="F375" s="30">
        <v>-72917.259999999995</v>
      </c>
      <c r="G375" s="30">
        <v>-946762.53</v>
      </c>
    </row>
    <row r="376" spans="1:7" customFormat="1" ht="15" customHeight="1" x14ac:dyDescent="0.25">
      <c r="A376" s="28">
        <v>411121041</v>
      </c>
      <c r="B376" s="29" t="s">
        <v>280</v>
      </c>
      <c r="C376" s="30">
        <v>-123982.64</v>
      </c>
      <c r="D376" s="30">
        <v>24145.11</v>
      </c>
      <c r="E376" s="31">
        <v>29641.13</v>
      </c>
      <c r="F376" s="30">
        <v>-5496.02</v>
      </c>
      <c r="G376" s="30">
        <v>-129478.66</v>
      </c>
    </row>
    <row r="377" spans="1:7" customFormat="1" ht="15" customHeight="1" x14ac:dyDescent="0.25">
      <c r="A377" s="28">
        <v>411121041000002</v>
      </c>
      <c r="B377" s="29" t="s">
        <v>281</v>
      </c>
      <c r="C377" s="30">
        <v>-20905.68</v>
      </c>
      <c r="D377" s="30">
        <v>23710.13</v>
      </c>
      <c r="E377" s="31">
        <v>26750.12</v>
      </c>
      <c r="F377" s="30">
        <v>-3039.99</v>
      </c>
      <c r="G377" s="30">
        <v>-23945.67</v>
      </c>
    </row>
    <row r="378" spans="1:7" customFormat="1" ht="15" customHeight="1" x14ac:dyDescent="0.25">
      <c r="A378" s="28">
        <v>411121041000003</v>
      </c>
      <c r="B378" s="29" t="s">
        <v>282</v>
      </c>
      <c r="C378" s="30">
        <v>-103076.96</v>
      </c>
      <c r="D378" s="30">
        <v>434.98</v>
      </c>
      <c r="E378" s="31">
        <v>2891.01</v>
      </c>
      <c r="F378" s="30">
        <v>-2456.0300000000002</v>
      </c>
      <c r="G378" s="30">
        <v>-105532.99</v>
      </c>
    </row>
    <row r="379" spans="1:7" customFormat="1" ht="15" customHeight="1" x14ac:dyDescent="0.25">
      <c r="A379" s="28">
        <v>411121042</v>
      </c>
      <c r="B379" s="29" t="s">
        <v>283</v>
      </c>
      <c r="C379" s="30">
        <v>-749862.63</v>
      </c>
      <c r="D379" s="30">
        <v>0</v>
      </c>
      <c r="E379" s="31">
        <v>67421.240000000005</v>
      </c>
      <c r="F379" s="30">
        <v>-67421.240000000005</v>
      </c>
      <c r="G379" s="30">
        <v>-817283.87</v>
      </c>
    </row>
    <row r="380" spans="1:7" customFormat="1" ht="15" customHeight="1" x14ac:dyDescent="0.25">
      <c r="A380" s="28">
        <v>411121042000002</v>
      </c>
      <c r="B380" s="29" t="s">
        <v>276</v>
      </c>
      <c r="C380" s="30">
        <v>-748491.77</v>
      </c>
      <c r="D380" s="30">
        <v>0</v>
      </c>
      <c r="E380" s="31">
        <v>67421.240000000005</v>
      </c>
      <c r="F380" s="30">
        <v>-67421.240000000005</v>
      </c>
      <c r="G380" s="30">
        <v>-815913.01</v>
      </c>
    </row>
    <row r="381" spans="1:7" customFormat="1" ht="15" customHeight="1" x14ac:dyDescent="0.25">
      <c r="A381" s="28">
        <v>411121042000003</v>
      </c>
      <c r="B381" s="29" t="s">
        <v>284</v>
      </c>
      <c r="C381" s="30">
        <v>-1370.86</v>
      </c>
      <c r="D381" s="30">
        <v>0</v>
      </c>
      <c r="E381" s="31">
        <v>0</v>
      </c>
      <c r="F381" s="30">
        <v>0</v>
      </c>
      <c r="G381" s="30">
        <v>-1370.86</v>
      </c>
    </row>
    <row r="382" spans="1:7" customFormat="1" ht="15" customHeight="1" x14ac:dyDescent="0.25">
      <c r="A382" s="28">
        <v>41112106</v>
      </c>
      <c r="B382" s="29" t="s">
        <v>244</v>
      </c>
      <c r="C382" s="30">
        <v>55901076.219999999</v>
      </c>
      <c r="D382" s="30">
        <v>6406673.3200000003</v>
      </c>
      <c r="E382" s="31">
        <v>653639.35</v>
      </c>
      <c r="F382" s="30">
        <v>5753033.9699999997</v>
      </c>
      <c r="G382" s="30">
        <v>61654110.189999998</v>
      </c>
    </row>
    <row r="383" spans="1:7" customFormat="1" ht="15" customHeight="1" x14ac:dyDescent="0.25">
      <c r="A383" s="28">
        <v>411121061</v>
      </c>
      <c r="B383" s="29" t="s">
        <v>280</v>
      </c>
      <c r="C383" s="30">
        <v>59744904.659999996</v>
      </c>
      <c r="D383" s="30">
        <v>6406673.3200000003</v>
      </c>
      <c r="E383" s="31">
        <v>284936.39</v>
      </c>
      <c r="F383" s="30">
        <v>6121736.9299999997</v>
      </c>
      <c r="G383" s="30">
        <v>65866641.590000004</v>
      </c>
    </row>
    <row r="384" spans="1:7" customFormat="1" ht="15" customHeight="1" x14ac:dyDescent="0.25">
      <c r="A384" s="28">
        <v>411121061000002</v>
      </c>
      <c r="B384" s="29" t="s">
        <v>285</v>
      </c>
      <c r="C384" s="30">
        <v>58982465.649999999</v>
      </c>
      <c r="D384" s="30">
        <v>6269607.0800000001</v>
      </c>
      <c r="E384" s="31">
        <v>240918.64</v>
      </c>
      <c r="F384" s="30">
        <v>6028688.4400000004</v>
      </c>
      <c r="G384" s="30">
        <v>65011154.090000004</v>
      </c>
    </row>
    <row r="385" spans="1:7" customFormat="1" ht="15" customHeight="1" x14ac:dyDescent="0.25">
      <c r="A385" s="28">
        <v>411121061000003</v>
      </c>
      <c r="B385" s="29" t="s">
        <v>286</v>
      </c>
      <c r="C385" s="30">
        <v>762439.01</v>
      </c>
      <c r="D385" s="30">
        <v>137066.23999999999</v>
      </c>
      <c r="E385" s="31">
        <v>44017.75</v>
      </c>
      <c r="F385" s="30">
        <v>93048.49</v>
      </c>
      <c r="G385" s="30">
        <v>855487.5</v>
      </c>
    </row>
    <row r="386" spans="1:7" customFormat="1" ht="15" customHeight="1" x14ac:dyDescent="0.25">
      <c r="A386" s="28">
        <v>411121062</v>
      </c>
      <c r="B386" s="29" t="s">
        <v>283</v>
      </c>
      <c r="C386" s="30">
        <v>-2892516.14</v>
      </c>
      <c r="D386" s="30">
        <v>0</v>
      </c>
      <c r="E386" s="31">
        <v>284854.51</v>
      </c>
      <c r="F386" s="30">
        <v>-284854.51</v>
      </c>
      <c r="G386" s="30">
        <v>-3177370.65</v>
      </c>
    </row>
    <row r="387" spans="1:7" customFormat="1" ht="15" customHeight="1" x14ac:dyDescent="0.25">
      <c r="A387" s="28">
        <v>411121062000002</v>
      </c>
      <c r="B387" s="29" t="s">
        <v>287</v>
      </c>
      <c r="C387" s="30">
        <v>-2875670.31</v>
      </c>
      <c r="D387" s="30">
        <v>0</v>
      </c>
      <c r="E387" s="31">
        <v>283933.56</v>
      </c>
      <c r="F387" s="30">
        <v>-283933.56</v>
      </c>
      <c r="G387" s="30">
        <v>-3159603.87</v>
      </c>
    </row>
    <row r="388" spans="1:7" customFormat="1" ht="15" customHeight="1" x14ac:dyDescent="0.25">
      <c r="A388" s="28">
        <v>411121062000003</v>
      </c>
      <c r="B388" s="29" t="s">
        <v>288</v>
      </c>
      <c r="C388" s="30">
        <v>-16845.830000000002</v>
      </c>
      <c r="D388" s="30">
        <v>0</v>
      </c>
      <c r="E388" s="31">
        <v>920.95</v>
      </c>
      <c r="F388" s="30">
        <v>-920.95</v>
      </c>
      <c r="G388" s="30">
        <v>-17766.78</v>
      </c>
    </row>
    <row r="389" spans="1:7" customFormat="1" ht="15" customHeight="1" x14ac:dyDescent="0.25">
      <c r="A389" s="28">
        <v>411121063</v>
      </c>
      <c r="B389" s="29" t="s">
        <v>289</v>
      </c>
      <c r="C389" s="30">
        <v>-951312.3</v>
      </c>
      <c r="D389" s="30">
        <v>0</v>
      </c>
      <c r="E389" s="31">
        <v>83848.45</v>
      </c>
      <c r="F389" s="30">
        <v>-83848.45</v>
      </c>
      <c r="G389" s="30">
        <v>-1035160.75</v>
      </c>
    </row>
    <row r="390" spans="1:7" customFormat="1" ht="15" customHeight="1" x14ac:dyDescent="0.25">
      <c r="A390" s="28">
        <v>411121063000001</v>
      </c>
      <c r="B390" s="29" t="s">
        <v>289</v>
      </c>
      <c r="C390" s="30">
        <v>-951312.3</v>
      </c>
      <c r="D390" s="30">
        <v>0</v>
      </c>
      <c r="E390" s="31">
        <v>83848.45</v>
      </c>
      <c r="F390" s="30">
        <v>-83848.45</v>
      </c>
      <c r="G390" s="30">
        <v>-1035160.75</v>
      </c>
    </row>
    <row r="391" spans="1:7" customFormat="1" ht="15" customHeight="1" x14ac:dyDescent="0.25">
      <c r="A391" s="28">
        <v>41112109</v>
      </c>
      <c r="B391" s="29" t="s">
        <v>290</v>
      </c>
      <c r="C391" s="30">
        <v>1177350.46</v>
      </c>
      <c r="D391" s="30">
        <v>130852.6</v>
      </c>
      <c r="E391" s="31">
        <v>6628.56</v>
      </c>
      <c r="F391" s="30">
        <v>124224.04</v>
      </c>
      <c r="G391" s="30">
        <v>1301574.5</v>
      </c>
    </row>
    <row r="392" spans="1:7" customFormat="1" ht="15" customHeight="1" x14ac:dyDescent="0.25">
      <c r="A392" s="28">
        <v>411121099</v>
      </c>
      <c r="B392" s="29" t="s">
        <v>290</v>
      </c>
      <c r="C392" s="30">
        <v>1177350.46</v>
      </c>
      <c r="D392" s="30">
        <v>130852.6</v>
      </c>
      <c r="E392" s="31">
        <v>6628.56</v>
      </c>
      <c r="F392" s="30">
        <v>124224.04</v>
      </c>
      <c r="G392" s="30">
        <v>1301574.5</v>
      </c>
    </row>
    <row r="393" spans="1:7" customFormat="1" ht="15" customHeight="1" x14ac:dyDescent="0.25">
      <c r="A393" s="28">
        <v>411121099000001</v>
      </c>
      <c r="B393" s="29" t="s">
        <v>291</v>
      </c>
      <c r="C393" s="30">
        <v>1177350.46</v>
      </c>
      <c r="D393" s="30">
        <v>130852.6</v>
      </c>
      <c r="E393" s="31">
        <v>6628.56</v>
      </c>
      <c r="F393" s="30">
        <v>124224.04</v>
      </c>
      <c r="G393" s="30">
        <v>1301574.5</v>
      </c>
    </row>
    <row r="394" spans="1:7" customFormat="1" ht="15" customHeight="1" x14ac:dyDescent="0.25">
      <c r="A394" s="28">
        <v>411122</v>
      </c>
      <c r="B394" s="29" t="s">
        <v>292</v>
      </c>
      <c r="C394" s="30">
        <v>2105205.7999999998</v>
      </c>
      <c r="D394" s="30">
        <v>240052.08</v>
      </c>
      <c r="E394" s="31">
        <v>24392.54</v>
      </c>
      <c r="F394" s="30">
        <v>215659.54</v>
      </c>
      <c r="G394" s="30">
        <v>2320865.34</v>
      </c>
    </row>
    <row r="395" spans="1:7" customFormat="1" ht="15" customHeight="1" x14ac:dyDescent="0.25">
      <c r="A395" s="28">
        <v>41112206</v>
      </c>
      <c r="B395" s="29" t="s">
        <v>244</v>
      </c>
      <c r="C395" s="30">
        <v>2105205.7999999998</v>
      </c>
      <c r="D395" s="30">
        <v>240052.08</v>
      </c>
      <c r="E395" s="31">
        <v>24392.54</v>
      </c>
      <c r="F395" s="30">
        <v>215659.54</v>
      </c>
      <c r="G395" s="30">
        <v>2320865.34</v>
      </c>
    </row>
    <row r="396" spans="1:7" customFormat="1" ht="15" customHeight="1" x14ac:dyDescent="0.25">
      <c r="A396" s="28">
        <v>411122061</v>
      </c>
      <c r="B396" s="29" t="s">
        <v>280</v>
      </c>
      <c r="C396" s="30">
        <v>2223734.17</v>
      </c>
      <c r="D396" s="30">
        <v>240052.08</v>
      </c>
      <c r="E396" s="31">
        <v>14504.6</v>
      </c>
      <c r="F396" s="30">
        <v>225547.48</v>
      </c>
      <c r="G396" s="30">
        <v>2449281.65</v>
      </c>
    </row>
    <row r="397" spans="1:7" customFormat="1" ht="15" customHeight="1" x14ac:dyDescent="0.25">
      <c r="A397" s="28">
        <v>411122061000002</v>
      </c>
      <c r="B397" s="29" t="s">
        <v>285</v>
      </c>
      <c r="C397" s="30">
        <v>2097565.2200000002</v>
      </c>
      <c r="D397" s="30">
        <v>204021.08</v>
      </c>
      <c r="E397" s="31">
        <v>7994.21</v>
      </c>
      <c r="F397" s="30">
        <v>196026.87</v>
      </c>
      <c r="G397" s="30">
        <v>2293592.09</v>
      </c>
    </row>
    <row r="398" spans="1:7" customFormat="1" ht="15" customHeight="1" x14ac:dyDescent="0.25">
      <c r="A398" s="28">
        <v>411122061000003</v>
      </c>
      <c r="B398" s="29" t="s">
        <v>286</v>
      </c>
      <c r="C398" s="30">
        <v>126168.95</v>
      </c>
      <c r="D398" s="30">
        <v>36031</v>
      </c>
      <c r="E398" s="31">
        <v>6510.39</v>
      </c>
      <c r="F398" s="30">
        <v>29520.61</v>
      </c>
      <c r="G398" s="30">
        <v>155689.56</v>
      </c>
    </row>
    <row r="399" spans="1:7" customFormat="1" ht="15" customHeight="1" x14ac:dyDescent="0.25">
      <c r="A399" s="28">
        <v>411122062</v>
      </c>
      <c r="B399" s="29" t="s">
        <v>283</v>
      </c>
      <c r="C399" s="30">
        <v>-118528.37</v>
      </c>
      <c r="D399" s="30">
        <v>0</v>
      </c>
      <c r="E399" s="31">
        <v>9887.94</v>
      </c>
      <c r="F399" s="30">
        <v>-9887.94</v>
      </c>
      <c r="G399" s="30">
        <v>-128416.31</v>
      </c>
    </row>
    <row r="400" spans="1:7" customFormat="1" ht="15" customHeight="1" x14ac:dyDescent="0.25">
      <c r="A400" s="28">
        <v>411122062000002</v>
      </c>
      <c r="B400" s="29" t="s">
        <v>287</v>
      </c>
      <c r="C400" s="30">
        <v>-109366.93</v>
      </c>
      <c r="D400" s="30">
        <v>0</v>
      </c>
      <c r="E400" s="31">
        <v>9698.74</v>
      </c>
      <c r="F400" s="30">
        <v>-9698.74</v>
      </c>
      <c r="G400" s="30">
        <v>-119065.67</v>
      </c>
    </row>
    <row r="401" spans="1:7" customFormat="1" ht="15" customHeight="1" x14ac:dyDescent="0.25">
      <c r="A401" s="28">
        <v>411122062000003</v>
      </c>
      <c r="B401" s="29" t="s">
        <v>288</v>
      </c>
      <c r="C401" s="30">
        <v>-9161.44</v>
      </c>
      <c r="D401" s="30">
        <v>0</v>
      </c>
      <c r="E401" s="31">
        <v>189.2</v>
      </c>
      <c r="F401" s="30">
        <v>-189.2</v>
      </c>
      <c r="G401" s="30">
        <v>-9350.64</v>
      </c>
    </row>
    <row r="402" spans="1:7" customFormat="1" ht="15" customHeight="1" x14ac:dyDescent="0.25">
      <c r="A402" s="28">
        <v>414</v>
      </c>
      <c r="B402" s="29" t="s">
        <v>293</v>
      </c>
      <c r="C402" s="30">
        <v>67004.539999999994</v>
      </c>
      <c r="D402" s="30">
        <v>7213324.7699999996</v>
      </c>
      <c r="E402" s="31">
        <v>6537054.0800000001</v>
      </c>
      <c r="F402" s="30">
        <v>676270.69</v>
      </c>
      <c r="G402" s="30">
        <v>743275.23</v>
      </c>
    </row>
    <row r="403" spans="1:7" customFormat="1" ht="15" customHeight="1" x14ac:dyDescent="0.25">
      <c r="A403" s="28">
        <v>414129</v>
      </c>
      <c r="B403" s="29" t="s">
        <v>293</v>
      </c>
      <c r="C403" s="30">
        <v>67004.539999999994</v>
      </c>
      <c r="D403" s="30">
        <v>7213324.7699999996</v>
      </c>
      <c r="E403" s="31">
        <v>6537054.0800000001</v>
      </c>
      <c r="F403" s="30">
        <v>676270.69</v>
      </c>
      <c r="G403" s="30">
        <v>743275.23</v>
      </c>
    </row>
    <row r="404" spans="1:7" customFormat="1" ht="15" customHeight="1" x14ac:dyDescent="0.25">
      <c r="A404" s="28">
        <v>41412901</v>
      </c>
      <c r="B404" s="29" t="s">
        <v>293</v>
      </c>
      <c r="C404" s="30">
        <v>67004.539999999994</v>
      </c>
      <c r="D404" s="30">
        <v>7213324.7699999996</v>
      </c>
      <c r="E404" s="31">
        <v>6537054.0800000001</v>
      </c>
      <c r="F404" s="30">
        <v>676270.69</v>
      </c>
      <c r="G404" s="30">
        <v>743275.23</v>
      </c>
    </row>
    <row r="405" spans="1:7" customFormat="1" ht="15" customHeight="1" x14ac:dyDescent="0.25">
      <c r="A405" s="28">
        <v>414129011</v>
      </c>
      <c r="B405" s="29" t="s">
        <v>294</v>
      </c>
      <c r="C405" s="30">
        <v>67004.539999999994</v>
      </c>
      <c r="D405" s="30">
        <v>7213324.7699999996</v>
      </c>
      <c r="E405" s="31">
        <v>6537054.0800000001</v>
      </c>
      <c r="F405" s="30">
        <v>676270.69</v>
      </c>
      <c r="G405" s="30">
        <v>743275.23</v>
      </c>
    </row>
    <row r="406" spans="1:7" customFormat="1" ht="15" customHeight="1" x14ac:dyDescent="0.25">
      <c r="A406" s="28">
        <v>414129011000001</v>
      </c>
      <c r="B406" s="29" t="s">
        <v>295</v>
      </c>
      <c r="C406" s="30">
        <v>67004.539999999994</v>
      </c>
      <c r="D406" s="30">
        <v>7213324.7699999996</v>
      </c>
      <c r="E406" s="31">
        <v>6537054.0800000001</v>
      </c>
      <c r="F406" s="30">
        <v>676270.69</v>
      </c>
      <c r="G406" s="30">
        <v>743275.23</v>
      </c>
    </row>
    <row r="407" spans="1:7" customFormat="1" ht="15" customHeight="1" x14ac:dyDescent="0.25">
      <c r="A407" s="28">
        <v>43</v>
      </c>
      <c r="B407" s="29" t="s">
        <v>296</v>
      </c>
      <c r="C407" s="30">
        <v>15590532.109999999</v>
      </c>
      <c r="D407" s="30">
        <v>1913564.35</v>
      </c>
      <c r="E407" s="31">
        <v>319213.38</v>
      </c>
      <c r="F407" s="30">
        <v>1594350.97</v>
      </c>
      <c r="G407" s="30">
        <v>17184883.079999998</v>
      </c>
    </row>
    <row r="408" spans="1:7" customFormat="1" ht="15" customHeight="1" x14ac:dyDescent="0.25">
      <c r="A408" s="28">
        <v>431</v>
      </c>
      <c r="B408" s="29" t="s">
        <v>297</v>
      </c>
      <c r="C408" s="30">
        <v>15590532.109999999</v>
      </c>
      <c r="D408" s="30">
        <v>1913564.35</v>
      </c>
      <c r="E408" s="31">
        <v>319213.38</v>
      </c>
      <c r="F408" s="30">
        <v>1594350.97</v>
      </c>
      <c r="G408" s="30">
        <v>17184883.079999998</v>
      </c>
    </row>
    <row r="409" spans="1:7" customFormat="1" ht="15" customHeight="1" x14ac:dyDescent="0.25">
      <c r="A409" s="28">
        <v>4311</v>
      </c>
      <c r="B409" s="29" t="s">
        <v>298</v>
      </c>
      <c r="C409" s="30">
        <v>15481343.289999999</v>
      </c>
      <c r="D409" s="30">
        <v>1901963.86</v>
      </c>
      <c r="E409" s="31">
        <v>319213.38</v>
      </c>
      <c r="F409" s="30">
        <v>1582750.48</v>
      </c>
      <c r="G409" s="30">
        <v>17064093.77</v>
      </c>
    </row>
    <row r="410" spans="1:7" customFormat="1" ht="15" customHeight="1" x14ac:dyDescent="0.25">
      <c r="A410" s="28">
        <v>43112</v>
      </c>
      <c r="B410" s="29" t="s">
        <v>299</v>
      </c>
      <c r="C410" s="30">
        <v>15481343.289999999</v>
      </c>
      <c r="D410" s="30">
        <v>1901963.86</v>
      </c>
      <c r="E410" s="31">
        <v>319213.38</v>
      </c>
      <c r="F410" s="30">
        <v>1582750.48</v>
      </c>
      <c r="G410" s="30">
        <v>17064093.77</v>
      </c>
    </row>
    <row r="411" spans="1:7" customFormat="1" ht="15" customHeight="1" x14ac:dyDescent="0.25">
      <c r="A411" s="28">
        <v>431121</v>
      </c>
      <c r="B411" s="29" t="s">
        <v>65</v>
      </c>
      <c r="C411" s="30">
        <v>15481343.289999999</v>
      </c>
      <c r="D411" s="30">
        <v>1901963.86</v>
      </c>
      <c r="E411" s="31">
        <v>319213.38</v>
      </c>
      <c r="F411" s="30">
        <v>1582750.48</v>
      </c>
      <c r="G411" s="30">
        <v>17064093.77</v>
      </c>
    </row>
    <row r="412" spans="1:7" customFormat="1" ht="15" customHeight="1" x14ac:dyDescent="0.25">
      <c r="A412" s="28">
        <v>431121012</v>
      </c>
      <c r="B412" s="29" t="s">
        <v>300</v>
      </c>
      <c r="C412" s="30">
        <v>15472982.26</v>
      </c>
      <c r="D412" s="30">
        <v>1899936.83</v>
      </c>
      <c r="E412" s="31">
        <v>319213.38</v>
      </c>
      <c r="F412" s="30">
        <v>1580723.45</v>
      </c>
      <c r="G412" s="30">
        <v>17053705.710000001</v>
      </c>
    </row>
    <row r="413" spans="1:7" customFormat="1" ht="15" customHeight="1" x14ac:dyDescent="0.25">
      <c r="A413" s="28">
        <v>431121012000001</v>
      </c>
      <c r="B413" s="29" t="s">
        <v>301</v>
      </c>
      <c r="C413" s="30">
        <v>15472982.26</v>
      </c>
      <c r="D413" s="30">
        <v>1899936.83</v>
      </c>
      <c r="E413" s="31">
        <v>319213.38</v>
      </c>
      <c r="F413" s="30">
        <v>1580723.45</v>
      </c>
      <c r="G413" s="30">
        <v>17053705.710000001</v>
      </c>
    </row>
    <row r="414" spans="1:7" customFormat="1" ht="15" customHeight="1" x14ac:dyDescent="0.25">
      <c r="A414" s="28">
        <v>431121013</v>
      </c>
      <c r="B414" s="29" t="s">
        <v>302</v>
      </c>
      <c r="C414" s="30">
        <v>8361.0300000000007</v>
      </c>
      <c r="D414" s="30">
        <v>2027.03</v>
      </c>
      <c r="E414" s="31">
        <v>0</v>
      </c>
      <c r="F414" s="30">
        <v>2027.03</v>
      </c>
      <c r="G414" s="30">
        <v>10388.06</v>
      </c>
    </row>
    <row r="415" spans="1:7" customFormat="1" ht="15" customHeight="1" x14ac:dyDescent="0.25">
      <c r="A415" s="28">
        <v>431121013000001</v>
      </c>
      <c r="B415" s="29" t="s">
        <v>303</v>
      </c>
      <c r="C415" s="30">
        <v>8361.0300000000007</v>
      </c>
      <c r="D415" s="30">
        <v>2027.03</v>
      </c>
      <c r="E415" s="31">
        <v>0</v>
      </c>
      <c r="F415" s="30">
        <v>2027.03</v>
      </c>
      <c r="G415" s="30">
        <v>10388.06</v>
      </c>
    </row>
    <row r="416" spans="1:7" customFormat="1" ht="15" customHeight="1" x14ac:dyDescent="0.25">
      <c r="A416" s="28">
        <v>43132</v>
      </c>
      <c r="B416" s="29" t="s">
        <v>304</v>
      </c>
      <c r="C416" s="30">
        <v>109188.82</v>
      </c>
      <c r="D416" s="30">
        <v>11600.49</v>
      </c>
      <c r="E416" s="31">
        <v>0</v>
      </c>
      <c r="F416" s="30">
        <v>11600.49</v>
      </c>
      <c r="G416" s="30">
        <v>120789.31</v>
      </c>
    </row>
    <row r="417" spans="1:7" customFormat="1" ht="15" customHeight="1" x14ac:dyDescent="0.25">
      <c r="A417" s="28">
        <v>431321</v>
      </c>
      <c r="B417" s="29" t="s">
        <v>65</v>
      </c>
      <c r="C417" s="30">
        <v>109188.82</v>
      </c>
      <c r="D417" s="30">
        <v>11600.49</v>
      </c>
      <c r="E417" s="31">
        <v>0</v>
      </c>
      <c r="F417" s="30">
        <v>11600.49</v>
      </c>
      <c r="G417" s="30">
        <v>120789.31</v>
      </c>
    </row>
    <row r="418" spans="1:7" customFormat="1" ht="15" customHeight="1" x14ac:dyDescent="0.25">
      <c r="A418" s="28">
        <v>43132101</v>
      </c>
      <c r="B418" s="29" t="s">
        <v>65</v>
      </c>
      <c r="C418" s="30">
        <v>109188.82</v>
      </c>
      <c r="D418" s="30">
        <v>11600.49</v>
      </c>
      <c r="E418" s="31">
        <v>0</v>
      </c>
      <c r="F418" s="30">
        <v>11600.49</v>
      </c>
      <c r="G418" s="30">
        <v>120789.31</v>
      </c>
    </row>
    <row r="419" spans="1:7" customFormat="1" ht="15" customHeight="1" x14ac:dyDescent="0.25">
      <c r="A419" s="28">
        <v>431321011900001</v>
      </c>
      <c r="B419" s="29" t="s">
        <v>305</v>
      </c>
      <c r="C419" s="30">
        <v>109188.82</v>
      </c>
      <c r="D419" s="30">
        <v>11600.49</v>
      </c>
      <c r="E419" s="31">
        <v>0</v>
      </c>
      <c r="F419" s="30">
        <v>11600.49</v>
      </c>
      <c r="G419" s="30">
        <v>120789.31</v>
      </c>
    </row>
    <row r="420" spans="1:7" customFormat="1" ht="15" customHeight="1" x14ac:dyDescent="0.25">
      <c r="A420" s="28">
        <v>44</v>
      </c>
      <c r="B420" s="29" t="s">
        <v>306</v>
      </c>
      <c r="C420" s="30">
        <v>16355475.59</v>
      </c>
      <c r="D420" s="30">
        <v>10331161.810000001</v>
      </c>
      <c r="E420" s="31">
        <v>7238924.0700000003</v>
      </c>
      <c r="F420" s="30">
        <v>3092237.74</v>
      </c>
      <c r="G420" s="30">
        <v>19447713.329999998</v>
      </c>
    </row>
    <row r="421" spans="1:7" customFormat="1" ht="15" customHeight="1" x14ac:dyDescent="0.25">
      <c r="A421" s="28">
        <v>441</v>
      </c>
      <c r="B421" s="29" t="s">
        <v>306</v>
      </c>
      <c r="C421" s="30">
        <v>16355475.59</v>
      </c>
      <c r="D421" s="30">
        <v>10331161.810000001</v>
      </c>
      <c r="E421" s="31">
        <v>7238924.0700000003</v>
      </c>
      <c r="F421" s="30">
        <v>3092237.74</v>
      </c>
      <c r="G421" s="30">
        <v>19447713.329999998</v>
      </c>
    </row>
    <row r="422" spans="1:7" customFormat="1" ht="15" customHeight="1" x14ac:dyDescent="0.25">
      <c r="A422" s="28">
        <v>4413</v>
      </c>
      <c r="B422" s="29" t="s">
        <v>307</v>
      </c>
      <c r="C422" s="30">
        <v>17831114.809999999</v>
      </c>
      <c r="D422" s="30">
        <v>2903887.71</v>
      </c>
      <c r="E422" s="31">
        <v>663543.63</v>
      </c>
      <c r="F422" s="30">
        <v>2240344.08</v>
      </c>
      <c r="G422" s="30">
        <v>20071458.890000001</v>
      </c>
    </row>
    <row r="423" spans="1:7" customFormat="1" ht="15" customHeight="1" x14ac:dyDescent="0.25">
      <c r="A423" s="28">
        <v>44132</v>
      </c>
      <c r="B423" s="29" t="s">
        <v>308</v>
      </c>
      <c r="C423" s="30">
        <v>17831114.809999999</v>
      </c>
      <c r="D423" s="30">
        <v>2903887.71</v>
      </c>
      <c r="E423" s="31">
        <v>663543.63</v>
      </c>
      <c r="F423" s="30">
        <v>2240344.08</v>
      </c>
      <c r="G423" s="30">
        <v>20071458.890000001</v>
      </c>
    </row>
    <row r="424" spans="1:7" customFormat="1" ht="15" customHeight="1" x14ac:dyDescent="0.25">
      <c r="A424" s="28">
        <v>441329</v>
      </c>
      <c r="B424" s="29" t="s">
        <v>308</v>
      </c>
      <c r="C424" s="30">
        <v>17831114.809999999</v>
      </c>
      <c r="D424" s="30">
        <v>2903887.71</v>
      </c>
      <c r="E424" s="31">
        <v>663543.63</v>
      </c>
      <c r="F424" s="30">
        <v>2240344.08</v>
      </c>
      <c r="G424" s="30">
        <v>20071458.890000001</v>
      </c>
    </row>
    <row r="425" spans="1:7" customFormat="1" ht="15" customHeight="1" x14ac:dyDescent="0.25">
      <c r="A425" s="28">
        <v>44132901</v>
      </c>
      <c r="B425" s="29" t="s">
        <v>308</v>
      </c>
      <c r="C425" s="30">
        <v>17831114.809999999</v>
      </c>
      <c r="D425" s="30">
        <v>2903887.71</v>
      </c>
      <c r="E425" s="31">
        <v>663543.63</v>
      </c>
      <c r="F425" s="30">
        <v>2240344.08</v>
      </c>
      <c r="G425" s="30">
        <v>20071458.890000001</v>
      </c>
    </row>
    <row r="426" spans="1:7" customFormat="1" ht="15" customHeight="1" x14ac:dyDescent="0.25">
      <c r="A426" s="28">
        <v>441329014</v>
      </c>
      <c r="B426" s="29" t="s">
        <v>309</v>
      </c>
      <c r="C426" s="30">
        <v>809383.93</v>
      </c>
      <c r="D426" s="30">
        <v>67720.59</v>
      </c>
      <c r="E426" s="31">
        <v>0</v>
      </c>
      <c r="F426" s="30">
        <v>67720.59</v>
      </c>
      <c r="G426" s="30">
        <v>877104.52</v>
      </c>
    </row>
    <row r="427" spans="1:7" customFormat="1" ht="15" customHeight="1" x14ac:dyDescent="0.25">
      <c r="A427" s="28">
        <v>441329014000002</v>
      </c>
      <c r="B427" s="29" t="s">
        <v>310</v>
      </c>
      <c r="C427" s="30">
        <v>574072.94999999995</v>
      </c>
      <c r="D427" s="30">
        <v>20000</v>
      </c>
      <c r="E427" s="31">
        <v>0</v>
      </c>
      <c r="F427" s="30">
        <v>20000</v>
      </c>
      <c r="G427" s="30">
        <v>594072.94999999995</v>
      </c>
    </row>
    <row r="428" spans="1:7" customFormat="1" ht="15" customHeight="1" x14ac:dyDescent="0.25">
      <c r="A428" s="28">
        <v>441329014000003</v>
      </c>
      <c r="B428" s="29" t="s">
        <v>311</v>
      </c>
      <c r="C428" s="30">
        <v>235310.98</v>
      </c>
      <c r="D428" s="30">
        <v>47720.59</v>
      </c>
      <c r="E428" s="31">
        <v>0</v>
      </c>
      <c r="F428" s="30">
        <v>47720.59</v>
      </c>
      <c r="G428" s="30">
        <v>283031.57</v>
      </c>
    </row>
    <row r="429" spans="1:7" customFormat="1" ht="15" customHeight="1" x14ac:dyDescent="0.25">
      <c r="A429" s="28">
        <v>441329017</v>
      </c>
      <c r="B429" s="29" t="s">
        <v>312</v>
      </c>
      <c r="C429" s="30">
        <v>8592104.1300000008</v>
      </c>
      <c r="D429" s="30">
        <v>1618277.69</v>
      </c>
      <c r="E429" s="31">
        <v>662551.51</v>
      </c>
      <c r="F429" s="30">
        <v>955726.18</v>
      </c>
      <c r="G429" s="30">
        <v>9547830.3100000005</v>
      </c>
    </row>
    <row r="430" spans="1:7" customFormat="1" ht="15" customHeight="1" x14ac:dyDescent="0.25">
      <c r="A430" s="28">
        <v>441329017000001</v>
      </c>
      <c r="B430" s="29" t="s">
        <v>313</v>
      </c>
      <c r="C430" s="30">
        <v>8460157.0399999991</v>
      </c>
      <c r="D430" s="30">
        <v>1603352</v>
      </c>
      <c r="E430" s="31">
        <v>662551.51</v>
      </c>
      <c r="F430" s="30">
        <v>940800.49</v>
      </c>
      <c r="G430" s="30">
        <v>9400957.5299999993</v>
      </c>
    </row>
    <row r="431" spans="1:7" customFormat="1" ht="15" customHeight="1" x14ac:dyDescent="0.25">
      <c r="A431" s="28">
        <v>441329017000003</v>
      </c>
      <c r="B431" s="29" t="s">
        <v>314</v>
      </c>
      <c r="C431" s="30">
        <v>131947.09</v>
      </c>
      <c r="D431" s="30">
        <v>14925.69</v>
      </c>
      <c r="E431" s="31">
        <v>0</v>
      </c>
      <c r="F431" s="30">
        <v>14925.69</v>
      </c>
      <c r="G431" s="30">
        <v>146872.78</v>
      </c>
    </row>
    <row r="432" spans="1:7" customFormat="1" ht="15" customHeight="1" x14ac:dyDescent="0.25">
      <c r="A432" s="28">
        <v>441329019</v>
      </c>
      <c r="B432" s="29" t="s">
        <v>315</v>
      </c>
      <c r="C432" s="30">
        <v>8429626.75</v>
      </c>
      <c r="D432" s="30">
        <v>1217889.43</v>
      </c>
      <c r="E432" s="31">
        <v>992.12</v>
      </c>
      <c r="F432" s="30">
        <v>1216897.31</v>
      </c>
      <c r="G432" s="30">
        <v>9646524.0600000005</v>
      </c>
    </row>
    <row r="433" spans="1:7" customFormat="1" ht="15" customHeight="1" x14ac:dyDescent="0.25">
      <c r="A433" s="28">
        <v>441329019000001</v>
      </c>
      <c r="B433" s="29" t="s">
        <v>316</v>
      </c>
      <c r="C433" s="30">
        <v>246648.8</v>
      </c>
      <c r="D433" s="30">
        <v>10843.89</v>
      </c>
      <c r="E433" s="31">
        <v>992.12</v>
      </c>
      <c r="F433" s="30">
        <v>9851.77</v>
      </c>
      <c r="G433" s="30">
        <v>256500.57</v>
      </c>
    </row>
    <row r="434" spans="1:7" customFormat="1" ht="15" customHeight="1" x14ac:dyDescent="0.25">
      <c r="A434" s="28">
        <v>441329019000002</v>
      </c>
      <c r="B434" s="29" t="s">
        <v>306</v>
      </c>
      <c r="C434" s="30">
        <v>962998.22</v>
      </c>
      <c r="D434" s="30">
        <v>853979.6</v>
      </c>
      <c r="E434" s="31">
        <v>0</v>
      </c>
      <c r="F434" s="30">
        <v>853979.6</v>
      </c>
      <c r="G434" s="30">
        <v>1816977.82</v>
      </c>
    </row>
    <row r="435" spans="1:7" customFormat="1" ht="15" customHeight="1" x14ac:dyDescent="0.25">
      <c r="A435" s="28">
        <v>441329019000003</v>
      </c>
      <c r="B435" s="29" t="s">
        <v>317</v>
      </c>
      <c r="C435" s="30">
        <v>7219979.7300000004</v>
      </c>
      <c r="D435" s="30">
        <v>353065.94</v>
      </c>
      <c r="E435" s="31">
        <v>0</v>
      </c>
      <c r="F435" s="30">
        <v>353065.94</v>
      </c>
      <c r="G435" s="30">
        <v>7573045.6699999999</v>
      </c>
    </row>
    <row r="436" spans="1:7" customFormat="1" ht="15" customHeight="1" x14ac:dyDescent="0.25">
      <c r="A436" s="28">
        <v>4419</v>
      </c>
      <c r="B436" s="29" t="s">
        <v>318</v>
      </c>
      <c r="C436" s="30">
        <v>-1475639.22</v>
      </c>
      <c r="D436" s="30">
        <v>7427274.0999999996</v>
      </c>
      <c r="E436" s="31">
        <v>6575380.4400000004</v>
      </c>
      <c r="F436" s="30">
        <v>851893.66</v>
      </c>
      <c r="G436" s="30">
        <v>-623745.56000000006</v>
      </c>
    </row>
    <row r="437" spans="1:7" customFormat="1" ht="15" customHeight="1" x14ac:dyDescent="0.25">
      <c r="A437" s="28">
        <v>44192</v>
      </c>
      <c r="B437" s="29" t="s">
        <v>319</v>
      </c>
      <c r="C437" s="30">
        <v>-1475639.22</v>
      </c>
      <c r="D437" s="30">
        <v>7427274.0999999996</v>
      </c>
      <c r="E437" s="31">
        <v>6575380.4400000004</v>
      </c>
      <c r="F437" s="30">
        <v>851893.66</v>
      </c>
      <c r="G437" s="30">
        <v>-623745.56000000006</v>
      </c>
    </row>
    <row r="438" spans="1:7" customFormat="1" ht="15" customHeight="1" x14ac:dyDescent="0.25">
      <c r="A438" s="28">
        <v>441929</v>
      </c>
      <c r="B438" s="29" t="s">
        <v>319</v>
      </c>
      <c r="C438" s="30">
        <v>-1475639.22</v>
      </c>
      <c r="D438" s="30">
        <v>7427274.0999999996</v>
      </c>
      <c r="E438" s="31">
        <v>6575380.4400000004</v>
      </c>
      <c r="F438" s="30">
        <v>851893.66</v>
      </c>
      <c r="G438" s="30">
        <v>-623745.56000000006</v>
      </c>
    </row>
    <row r="439" spans="1:7" customFormat="1" ht="15" customHeight="1" x14ac:dyDescent="0.25">
      <c r="A439" s="28">
        <v>44192901</v>
      </c>
      <c r="B439" s="29" t="s">
        <v>320</v>
      </c>
      <c r="C439" s="30">
        <v>-1475639.22</v>
      </c>
      <c r="D439" s="30">
        <v>7427274.0999999996</v>
      </c>
      <c r="E439" s="31">
        <v>6575380.4400000004</v>
      </c>
      <c r="F439" s="30">
        <v>851893.66</v>
      </c>
      <c r="G439" s="30">
        <v>-623745.56000000006</v>
      </c>
    </row>
    <row r="440" spans="1:7" customFormat="1" ht="15" customHeight="1" x14ac:dyDescent="0.25">
      <c r="A440" s="28">
        <v>441929011</v>
      </c>
      <c r="B440" s="29" t="s">
        <v>321</v>
      </c>
      <c r="C440" s="30">
        <v>77304899.170000002</v>
      </c>
      <c r="D440" s="30">
        <v>7427274.0999999996</v>
      </c>
      <c r="E440" s="31">
        <v>618468.01</v>
      </c>
      <c r="F440" s="30">
        <v>6808806.0899999999</v>
      </c>
      <c r="G440" s="30">
        <v>84113705.260000005</v>
      </c>
    </row>
    <row r="441" spans="1:7" customFormat="1" ht="15" customHeight="1" x14ac:dyDescent="0.25">
      <c r="A441" s="28">
        <v>441929011000001</v>
      </c>
      <c r="B441" s="29" t="s">
        <v>321</v>
      </c>
      <c r="C441" s="30">
        <v>77304899.170000002</v>
      </c>
      <c r="D441" s="30">
        <v>7427274.0999999996</v>
      </c>
      <c r="E441" s="31">
        <v>618468.01</v>
      </c>
      <c r="F441" s="30">
        <v>6808806.0899999999</v>
      </c>
      <c r="G441" s="30">
        <v>84113705.260000005</v>
      </c>
    </row>
    <row r="442" spans="1:7" customFormat="1" ht="15" customHeight="1" x14ac:dyDescent="0.25">
      <c r="A442" s="28">
        <v>441929019</v>
      </c>
      <c r="B442" s="29" t="s">
        <v>322</v>
      </c>
      <c r="C442" s="30">
        <v>-78780538.390000001</v>
      </c>
      <c r="D442" s="30">
        <v>0</v>
      </c>
      <c r="E442" s="31">
        <v>5956912.4299999997</v>
      </c>
      <c r="F442" s="30">
        <v>-5956912.4299999997</v>
      </c>
      <c r="G442" s="30">
        <v>-84737450.819999993</v>
      </c>
    </row>
    <row r="443" spans="1:7" customFormat="1" ht="15" customHeight="1" x14ac:dyDescent="0.25">
      <c r="A443" s="28">
        <v>441929019000001</v>
      </c>
      <c r="B443" s="29" t="s">
        <v>322</v>
      </c>
      <c r="C443" s="30">
        <v>-78780538.390000001</v>
      </c>
      <c r="D443" s="30">
        <v>0</v>
      </c>
      <c r="E443" s="31">
        <v>5956912.4299999997</v>
      </c>
      <c r="F443" s="30">
        <v>-5956912.4299999997</v>
      </c>
      <c r="G443" s="30">
        <v>-84737450.819999993</v>
      </c>
    </row>
    <row r="444" spans="1:7" customFormat="1" ht="15" customHeight="1" x14ac:dyDescent="0.25">
      <c r="A444" s="28">
        <v>45</v>
      </c>
      <c r="B444" s="29" t="s">
        <v>323</v>
      </c>
      <c r="C444" s="30">
        <v>2539208.8199999998</v>
      </c>
      <c r="D444" s="30">
        <v>696.55</v>
      </c>
      <c r="E444" s="31">
        <v>0</v>
      </c>
      <c r="F444" s="30">
        <v>696.55</v>
      </c>
      <c r="G444" s="30">
        <v>2539905.37</v>
      </c>
    </row>
    <row r="445" spans="1:7" customFormat="1" ht="15" customHeight="1" x14ac:dyDescent="0.25">
      <c r="A445" s="28">
        <v>452</v>
      </c>
      <c r="B445" s="29" t="s">
        <v>324</v>
      </c>
      <c r="C445" s="30">
        <v>67.27</v>
      </c>
      <c r="D445" s="30">
        <v>0</v>
      </c>
      <c r="E445" s="31">
        <v>0</v>
      </c>
      <c r="F445" s="30">
        <v>0</v>
      </c>
      <c r="G445" s="30">
        <v>67.27</v>
      </c>
    </row>
    <row r="446" spans="1:7" customFormat="1" ht="15" customHeight="1" x14ac:dyDescent="0.25">
      <c r="A446" s="28">
        <v>4521</v>
      </c>
      <c r="B446" s="29" t="s">
        <v>324</v>
      </c>
      <c r="C446" s="30">
        <v>67.27</v>
      </c>
      <c r="D446" s="30">
        <v>0</v>
      </c>
      <c r="E446" s="31">
        <v>0</v>
      </c>
      <c r="F446" s="30">
        <v>0</v>
      </c>
      <c r="G446" s="30">
        <v>67.27</v>
      </c>
    </row>
    <row r="447" spans="1:7" customFormat="1" ht="15" customHeight="1" x14ac:dyDescent="0.25">
      <c r="A447" s="28">
        <v>45212</v>
      </c>
      <c r="B447" s="29" t="s">
        <v>324</v>
      </c>
      <c r="C447" s="30">
        <v>67.27</v>
      </c>
      <c r="D447" s="30">
        <v>0</v>
      </c>
      <c r="E447" s="31">
        <v>0</v>
      </c>
      <c r="F447" s="30">
        <v>0</v>
      </c>
      <c r="G447" s="30">
        <v>67.27</v>
      </c>
    </row>
    <row r="448" spans="1:7" customFormat="1" ht="15" customHeight="1" x14ac:dyDescent="0.25">
      <c r="A448" s="28">
        <v>452129</v>
      </c>
      <c r="B448" s="29" t="s">
        <v>324</v>
      </c>
      <c r="C448" s="30">
        <v>67.27</v>
      </c>
      <c r="D448" s="30">
        <v>0</v>
      </c>
      <c r="E448" s="31">
        <v>0</v>
      </c>
      <c r="F448" s="30">
        <v>0</v>
      </c>
      <c r="G448" s="30">
        <v>67.27</v>
      </c>
    </row>
    <row r="449" spans="1:7" customFormat="1" ht="15" customHeight="1" x14ac:dyDescent="0.25">
      <c r="A449" s="28">
        <v>45212901</v>
      </c>
      <c r="B449" s="29" t="s">
        <v>324</v>
      </c>
      <c r="C449" s="30">
        <v>67.27</v>
      </c>
      <c r="D449" s="30">
        <v>0</v>
      </c>
      <c r="E449" s="31">
        <v>0</v>
      </c>
      <c r="F449" s="30">
        <v>0</v>
      </c>
      <c r="G449" s="30">
        <v>67.27</v>
      </c>
    </row>
    <row r="450" spans="1:7" customFormat="1" ht="15" customHeight="1" x14ac:dyDescent="0.25">
      <c r="A450" s="28">
        <v>452129019</v>
      </c>
      <c r="B450" s="29" t="s">
        <v>325</v>
      </c>
      <c r="C450" s="30">
        <v>67.27</v>
      </c>
      <c r="D450" s="30">
        <v>0</v>
      </c>
      <c r="E450" s="31">
        <v>0</v>
      </c>
      <c r="F450" s="30">
        <v>0</v>
      </c>
      <c r="G450" s="30">
        <v>67.27</v>
      </c>
    </row>
    <row r="451" spans="1:7" customFormat="1" ht="15" customHeight="1" x14ac:dyDescent="0.25">
      <c r="A451" s="28">
        <v>452129019000001</v>
      </c>
      <c r="B451" s="29" t="s">
        <v>326</v>
      </c>
      <c r="C451" s="30">
        <v>67.27</v>
      </c>
      <c r="D451" s="30">
        <v>0</v>
      </c>
      <c r="E451" s="31">
        <v>0</v>
      </c>
      <c r="F451" s="30">
        <v>0</v>
      </c>
      <c r="G451" s="30">
        <v>67.27</v>
      </c>
    </row>
    <row r="452" spans="1:7" customFormat="1" ht="15" customHeight="1" x14ac:dyDescent="0.25">
      <c r="A452" s="28">
        <v>458</v>
      </c>
      <c r="B452" s="29" t="s">
        <v>327</v>
      </c>
      <c r="C452" s="30">
        <v>2539141.5499999998</v>
      </c>
      <c r="D452" s="30">
        <v>696.55</v>
      </c>
      <c r="E452" s="31">
        <v>0</v>
      </c>
      <c r="F452" s="30">
        <v>696.55</v>
      </c>
      <c r="G452" s="30">
        <v>2539838.1</v>
      </c>
    </row>
    <row r="453" spans="1:7" customFormat="1" ht="15" customHeight="1" x14ac:dyDescent="0.25">
      <c r="A453" s="28">
        <v>4581</v>
      </c>
      <c r="B453" s="29" t="s">
        <v>328</v>
      </c>
      <c r="C453" s="30">
        <v>18670.240000000002</v>
      </c>
      <c r="D453" s="30">
        <v>0</v>
      </c>
      <c r="E453" s="31">
        <v>0</v>
      </c>
      <c r="F453" s="30">
        <v>0</v>
      </c>
      <c r="G453" s="30">
        <v>18670.240000000002</v>
      </c>
    </row>
    <row r="454" spans="1:7" customFormat="1" ht="15" customHeight="1" x14ac:dyDescent="0.25">
      <c r="A454" s="28">
        <v>45811</v>
      </c>
      <c r="B454" s="29" t="s">
        <v>329</v>
      </c>
      <c r="C454" s="30">
        <v>18670.240000000002</v>
      </c>
      <c r="D454" s="30">
        <v>0</v>
      </c>
      <c r="E454" s="31">
        <v>0</v>
      </c>
      <c r="F454" s="30">
        <v>0</v>
      </c>
      <c r="G454" s="30">
        <v>18670.240000000002</v>
      </c>
    </row>
    <row r="455" spans="1:7" customFormat="1" ht="15" customHeight="1" x14ac:dyDescent="0.25">
      <c r="A455" s="28">
        <v>458119</v>
      </c>
      <c r="B455" s="29" t="s">
        <v>329</v>
      </c>
      <c r="C455" s="30">
        <v>18670.240000000002</v>
      </c>
      <c r="D455" s="30">
        <v>0</v>
      </c>
      <c r="E455" s="31">
        <v>0</v>
      </c>
      <c r="F455" s="30">
        <v>0</v>
      </c>
      <c r="G455" s="30">
        <v>18670.240000000002</v>
      </c>
    </row>
    <row r="456" spans="1:7" customFormat="1" ht="15" customHeight="1" x14ac:dyDescent="0.25">
      <c r="A456" s="28">
        <v>45811901</v>
      </c>
      <c r="B456" s="29" t="s">
        <v>328</v>
      </c>
      <c r="C456" s="30">
        <v>18670.240000000002</v>
      </c>
      <c r="D456" s="30">
        <v>0</v>
      </c>
      <c r="E456" s="31">
        <v>0</v>
      </c>
      <c r="F456" s="30">
        <v>0</v>
      </c>
      <c r="G456" s="30">
        <v>18670.240000000002</v>
      </c>
    </row>
    <row r="457" spans="1:7" customFormat="1" ht="15" customHeight="1" x14ac:dyDescent="0.25">
      <c r="A457" s="28">
        <v>458119011</v>
      </c>
      <c r="B457" s="29" t="s">
        <v>265</v>
      </c>
      <c r="C457" s="30">
        <v>18670.240000000002</v>
      </c>
      <c r="D457" s="30">
        <v>0</v>
      </c>
      <c r="E457" s="31">
        <v>0</v>
      </c>
      <c r="F457" s="30">
        <v>0</v>
      </c>
      <c r="G457" s="30">
        <v>18670.240000000002</v>
      </c>
    </row>
    <row r="458" spans="1:7" customFormat="1" ht="15" customHeight="1" x14ac:dyDescent="0.25">
      <c r="A458" s="28">
        <v>458119011000001</v>
      </c>
      <c r="B458" s="29" t="s">
        <v>330</v>
      </c>
      <c r="C458" s="30">
        <v>18670.240000000002</v>
      </c>
      <c r="D458" s="30">
        <v>0</v>
      </c>
      <c r="E458" s="31">
        <v>0</v>
      </c>
      <c r="F458" s="30">
        <v>0</v>
      </c>
      <c r="G458" s="30">
        <v>18670.240000000002</v>
      </c>
    </row>
    <row r="459" spans="1:7" customFormat="1" ht="15" customHeight="1" x14ac:dyDescent="0.25">
      <c r="A459" s="28">
        <v>4582</v>
      </c>
      <c r="B459" s="29" t="s">
        <v>331</v>
      </c>
      <c r="C459" s="30">
        <v>2512483.59</v>
      </c>
      <c r="D459" s="30">
        <v>0</v>
      </c>
      <c r="E459" s="31">
        <v>0</v>
      </c>
      <c r="F459" s="30">
        <v>0</v>
      </c>
      <c r="G459" s="30">
        <v>2512483.59</v>
      </c>
    </row>
    <row r="460" spans="1:7" customFormat="1" ht="15" customHeight="1" x14ac:dyDescent="0.25">
      <c r="A460" s="28">
        <v>45821</v>
      </c>
      <c r="B460" s="29" t="s">
        <v>331</v>
      </c>
      <c r="C460" s="30">
        <v>2512483.59</v>
      </c>
      <c r="D460" s="30">
        <v>0</v>
      </c>
      <c r="E460" s="31">
        <v>0</v>
      </c>
      <c r="F460" s="30">
        <v>0</v>
      </c>
      <c r="G460" s="30">
        <v>2512483.59</v>
      </c>
    </row>
    <row r="461" spans="1:7" customFormat="1" ht="15" customHeight="1" x14ac:dyDescent="0.25">
      <c r="A461" s="28">
        <v>458219</v>
      </c>
      <c r="B461" s="29" t="s">
        <v>332</v>
      </c>
      <c r="C461" s="30">
        <v>2512483.59</v>
      </c>
      <c r="D461" s="30">
        <v>0</v>
      </c>
      <c r="E461" s="31">
        <v>0</v>
      </c>
      <c r="F461" s="30">
        <v>0</v>
      </c>
      <c r="G461" s="30">
        <v>2512483.59</v>
      </c>
    </row>
    <row r="462" spans="1:7" customFormat="1" ht="15" customHeight="1" x14ac:dyDescent="0.25">
      <c r="A462" s="28">
        <v>45821901</v>
      </c>
      <c r="B462" s="29" t="s">
        <v>332</v>
      </c>
      <c r="C462" s="30">
        <v>2512483.59</v>
      </c>
      <c r="D462" s="30">
        <v>0</v>
      </c>
      <c r="E462" s="31">
        <v>0</v>
      </c>
      <c r="F462" s="30">
        <v>0</v>
      </c>
      <c r="G462" s="30">
        <v>2512483.59</v>
      </c>
    </row>
    <row r="463" spans="1:7" customFormat="1" ht="15" customHeight="1" x14ac:dyDescent="0.25">
      <c r="A463" s="28">
        <v>458219011</v>
      </c>
      <c r="B463" s="29" t="s">
        <v>333</v>
      </c>
      <c r="C463" s="30">
        <v>2512483.59</v>
      </c>
      <c r="D463" s="30">
        <v>0</v>
      </c>
      <c r="E463" s="31">
        <v>0</v>
      </c>
      <c r="F463" s="30">
        <v>0</v>
      </c>
      <c r="G463" s="30">
        <v>2512483.59</v>
      </c>
    </row>
    <row r="464" spans="1:7" customFormat="1" ht="15" customHeight="1" x14ac:dyDescent="0.25">
      <c r="A464" s="28">
        <v>458219011000001</v>
      </c>
      <c r="B464" s="29" t="s">
        <v>334</v>
      </c>
      <c r="C464" s="30">
        <v>2512483.59</v>
      </c>
      <c r="D464" s="30">
        <v>0</v>
      </c>
      <c r="E464" s="31">
        <v>0</v>
      </c>
      <c r="F464" s="30">
        <v>0</v>
      </c>
      <c r="G464" s="30">
        <v>2512483.59</v>
      </c>
    </row>
    <row r="465" spans="1:7" customFormat="1" ht="15" customHeight="1" x14ac:dyDescent="0.25">
      <c r="A465" s="28">
        <v>4583</v>
      </c>
      <c r="B465" s="29" t="s">
        <v>335</v>
      </c>
      <c r="C465" s="30">
        <v>631.26</v>
      </c>
      <c r="D465" s="30">
        <v>0</v>
      </c>
      <c r="E465" s="31">
        <v>0</v>
      </c>
      <c r="F465" s="30">
        <v>0</v>
      </c>
      <c r="G465" s="30">
        <v>631.26</v>
      </c>
    </row>
    <row r="466" spans="1:7" customFormat="1" ht="15" customHeight="1" x14ac:dyDescent="0.25">
      <c r="A466" s="28">
        <v>45831</v>
      </c>
      <c r="B466" s="29" t="s">
        <v>336</v>
      </c>
      <c r="C466" s="30">
        <v>631.26</v>
      </c>
      <c r="D466" s="30">
        <v>0</v>
      </c>
      <c r="E466" s="31">
        <v>0</v>
      </c>
      <c r="F466" s="30">
        <v>0</v>
      </c>
      <c r="G466" s="30">
        <v>631.26</v>
      </c>
    </row>
    <row r="467" spans="1:7" customFormat="1" ht="15" customHeight="1" x14ac:dyDescent="0.25">
      <c r="A467" s="28">
        <v>458319</v>
      </c>
      <c r="B467" s="29" t="s">
        <v>336</v>
      </c>
      <c r="C467" s="30">
        <v>631.26</v>
      </c>
      <c r="D467" s="30">
        <v>0</v>
      </c>
      <c r="E467" s="31">
        <v>0</v>
      </c>
      <c r="F467" s="30">
        <v>0</v>
      </c>
      <c r="G467" s="30">
        <v>631.26</v>
      </c>
    </row>
    <row r="468" spans="1:7" customFormat="1" ht="15" customHeight="1" x14ac:dyDescent="0.25">
      <c r="A468" s="28">
        <v>45831901</v>
      </c>
      <c r="B468" s="29" t="s">
        <v>335</v>
      </c>
      <c r="C468" s="30">
        <v>631.26</v>
      </c>
      <c r="D468" s="30">
        <v>0</v>
      </c>
      <c r="E468" s="31">
        <v>0</v>
      </c>
      <c r="F468" s="30">
        <v>0</v>
      </c>
      <c r="G468" s="30">
        <v>631.26</v>
      </c>
    </row>
    <row r="469" spans="1:7" customFormat="1" ht="15" customHeight="1" x14ac:dyDescent="0.25">
      <c r="A469" s="28">
        <v>458319011</v>
      </c>
      <c r="B469" s="29" t="s">
        <v>335</v>
      </c>
      <c r="C469" s="30">
        <v>631.26</v>
      </c>
      <c r="D469" s="30">
        <v>0</v>
      </c>
      <c r="E469" s="31">
        <v>0</v>
      </c>
      <c r="F469" s="30">
        <v>0</v>
      </c>
      <c r="G469" s="30">
        <v>631.26</v>
      </c>
    </row>
    <row r="470" spans="1:7" customFormat="1" ht="15" customHeight="1" x14ac:dyDescent="0.25">
      <c r="A470" s="28">
        <v>458319011000001</v>
      </c>
      <c r="B470" s="29" t="s">
        <v>335</v>
      </c>
      <c r="C470" s="30">
        <v>631.26</v>
      </c>
      <c r="D470" s="30">
        <v>0</v>
      </c>
      <c r="E470" s="31">
        <v>0</v>
      </c>
      <c r="F470" s="30">
        <v>0</v>
      </c>
      <c r="G470" s="30">
        <v>631.26</v>
      </c>
    </row>
    <row r="471" spans="1:7" customFormat="1" ht="15" customHeight="1" x14ac:dyDescent="0.25">
      <c r="A471" s="28">
        <v>4584</v>
      </c>
      <c r="B471" s="29" t="s">
        <v>337</v>
      </c>
      <c r="C471" s="30">
        <v>7356.46</v>
      </c>
      <c r="D471" s="30">
        <v>696.55</v>
      </c>
      <c r="E471" s="31">
        <v>0</v>
      </c>
      <c r="F471" s="30">
        <v>696.55</v>
      </c>
      <c r="G471" s="30">
        <v>8053.01</v>
      </c>
    </row>
    <row r="472" spans="1:7" customFormat="1" ht="15" customHeight="1" x14ac:dyDescent="0.25">
      <c r="A472" s="28">
        <v>45841</v>
      </c>
      <c r="B472" s="29" t="s">
        <v>338</v>
      </c>
      <c r="C472" s="30">
        <v>7356.46</v>
      </c>
      <c r="D472" s="30">
        <v>696.55</v>
      </c>
      <c r="E472" s="31">
        <v>0</v>
      </c>
      <c r="F472" s="30">
        <v>696.55</v>
      </c>
      <c r="G472" s="30">
        <v>8053.01</v>
      </c>
    </row>
    <row r="473" spans="1:7" customFormat="1" ht="15" customHeight="1" x14ac:dyDescent="0.25">
      <c r="A473" s="28">
        <v>458419</v>
      </c>
      <c r="B473" s="29" t="s">
        <v>338</v>
      </c>
      <c r="C473" s="30">
        <v>7356.46</v>
      </c>
      <c r="D473" s="30">
        <v>696.55</v>
      </c>
      <c r="E473" s="31">
        <v>0</v>
      </c>
      <c r="F473" s="30">
        <v>696.55</v>
      </c>
      <c r="G473" s="30">
        <v>8053.01</v>
      </c>
    </row>
    <row r="474" spans="1:7" customFormat="1" ht="15" customHeight="1" x14ac:dyDescent="0.25">
      <c r="A474" s="28">
        <v>45841901</v>
      </c>
      <c r="B474" s="29" t="s">
        <v>337</v>
      </c>
      <c r="C474" s="30">
        <v>7356.46</v>
      </c>
      <c r="D474" s="30">
        <v>696.55</v>
      </c>
      <c r="E474" s="31">
        <v>0</v>
      </c>
      <c r="F474" s="30">
        <v>696.55</v>
      </c>
      <c r="G474" s="30">
        <v>8053.01</v>
      </c>
    </row>
    <row r="475" spans="1:7" customFormat="1" ht="15" customHeight="1" x14ac:dyDescent="0.25">
      <c r="A475" s="28">
        <v>458419012</v>
      </c>
      <c r="B475" s="29" t="s">
        <v>339</v>
      </c>
      <c r="C475" s="30">
        <v>7356.46</v>
      </c>
      <c r="D475" s="30">
        <v>696.55</v>
      </c>
      <c r="E475" s="31">
        <v>0</v>
      </c>
      <c r="F475" s="30">
        <v>696.55</v>
      </c>
      <c r="G475" s="30">
        <v>8053.01</v>
      </c>
    </row>
    <row r="476" spans="1:7" customFormat="1" ht="15" customHeight="1" x14ac:dyDescent="0.25">
      <c r="A476" s="28">
        <v>458419012000001</v>
      </c>
      <c r="B476" s="29" t="s">
        <v>340</v>
      </c>
      <c r="C476" s="30">
        <v>7356.46</v>
      </c>
      <c r="D476" s="30">
        <v>696.55</v>
      </c>
      <c r="E476" s="31">
        <v>0</v>
      </c>
      <c r="F476" s="30">
        <v>696.55</v>
      </c>
      <c r="G476" s="30">
        <v>8053.01</v>
      </c>
    </row>
    <row r="477" spans="1:7" customFormat="1" ht="15" customHeight="1" x14ac:dyDescent="0.25">
      <c r="A477" s="28">
        <v>46</v>
      </c>
      <c r="B477" s="29" t="s">
        <v>97</v>
      </c>
      <c r="C477" s="30">
        <v>41691641.609999999</v>
      </c>
      <c r="D477" s="30">
        <v>3770434.91</v>
      </c>
      <c r="E477" s="31">
        <v>810418.64</v>
      </c>
      <c r="F477" s="30">
        <v>2960016.27</v>
      </c>
      <c r="G477" s="30">
        <v>44651657.880000003</v>
      </c>
    </row>
    <row r="478" spans="1:7" customFormat="1" ht="15" customHeight="1" x14ac:dyDescent="0.25">
      <c r="A478" s="28">
        <v>461</v>
      </c>
      <c r="B478" s="29" t="s">
        <v>341</v>
      </c>
      <c r="C478" s="30">
        <v>12609307.85</v>
      </c>
      <c r="D478" s="30">
        <v>2008406.63</v>
      </c>
      <c r="E478" s="31">
        <v>499179.88</v>
      </c>
      <c r="F478" s="30">
        <v>1509226.75</v>
      </c>
      <c r="G478" s="30">
        <v>14118534.6</v>
      </c>
    </row>
    <row r="479" spans="1:7" customFormat="1" ht="15" customHeight="1" x14ac:dyDescent="0.25">
      <c r="A479" s="28">
        <v>4612</v>
      </c>
      <c r="B479" s="29" t="s">
        <v>342</v>
      </c>
      <c r="C479" s="30">
        <v>8212796.0800000001</v>
      </c>
      <c r="D479" s="30">
        <v>1268456.1499999999</v>
      </c>
      <c r="E479" s="31">
        <v>412479.78</v>
      </c>
      <c r="F479" s="30">
        <v>855976.37</v>
      </c>
      <c r="G479" s="30">
        <v>9068772.4499999993</v>
      </c>
    </row>
    <row r="480" spans="1:7" customFormat="1" ht="15" customHeight="1" x14ac:dyDescent="0.25">
      <c r="A480" s="28">
        <v>46121</v>
      </c>
      <c r="B480" s="29" t="s">
        <v>343</v>
      </c>
      <c r="C480" s="30">
        <v>8212796.0800000001</v>
      </c>
      <c r="D480" s="30">
        <v>1268456.1499999999</v>
      </c>
      <c r="E480" s="31">
        <v>412479.78</v>
      </c>
      <c r="F480" s="30">
        <v>855976.37</v>
      </c>
      <c r="G480" s="30">
        <v>9068772.4499999993</v>
      </c>
    </row>
    <row r="481" spans="1:7" customFormat="1" ht="15" customHeight="1" x14ac:dyDescent="0.25">
      <c r="A481" s="28">
        <v>461219</v>
      </c>
      <c r="B481" s="29" t="s">
        <v>343</v>
      </c>
      <c r="C481" s="30">
        <v>8212796.0800000001</v>
      </c>
      <c r="D481" s="30">
        <v>1268456.1499999999</v>
      </c>
      <c r="E481" s="31">
        <v>412479.78</v>
      </c>
      <c r="F481" s="30">
        <v>855976.37</v>
      </c>
      <c r="G481" s="30">
        <v>9068772.4499999993</v>
      </c>
    </row>
    <row r="482" spans="1:7" customFormat="1" ht="15" customHeight="1" x14ac:dyDescent="0.25">
      <c r="A482" s="28">
        <v>46121901</v>
      </c>
      <c r="B482" s="29" t="s">
        <v>342</v>
      </c>
      <c r="C482" s="30">
        <v>8212796.0800000001</v>
      </c>
      <c r="D482" s="30">
        <v>1268456.1499999999</v>
      </c>
      <c r="E482" s="31">
        <v>412479.78</v>
      </c>
      <c r="F482" s="30">
        <v>855976.37</v>
      </c>
      <c r="G482" s="30">
        <v>9068772.4499999993</v>
      </c>
    </row>
    <row r="483" spans="1:7" customFormat="1" ht="15" customHeight="1" x14ac:dyDescent="0.25">
      <c r="A483" s="28">
        <v>461219011</v>
      </c>
      <c r="B483" s="29" t="s">
        <v>344</v>
      </c>
      <c r="C483" s="30">
        <v>5200356.68</v>
      </c>
      <c r="D483" s="30">
        <v>567167.94999999995</v>
      </c>
      <c r="E483" s="31">
        <v>1818</v>
      </c>
      <c r="F483" s="30">
        <v>565349.94999999995</v>
      </c>
      <c r="G483" s="30">
        <v>5765706.6299999999</v>
      </c>
    </row>
    <row r="484" spans="1:7" customFormat="1" ht="15" customHeight="1" x14ac:dyDescent="0.25">
      <c r="A484" s="28">
        <v>461219011000001</v>
      </c>
      <c r="B484" s="29" t="s">
        <v>344</v>
      </c>
      <c r="C484" s="30">
        <v>5200356.68</v>
      </c>
      <c r="D484" s="30">
        <v>567167.94999999995</v>
      </c>
      <c r="E484" s="31">
        <v>1818</v>
      </c>
      <c r="F484" s="30">
        <v>565349.94999999995</v>
      </c>
      <c r="G484" s="30">
        <v>5765706.6299999999</v>
      </c>
    </row>
    <row r="485" spans="1:7" customFormat="1" ht="15" customHeight="1" x14ac:dyDescent="0.25">
      <c r="A485" s="28">
        <v>461219012</v>
      </c>
      <c r="B485" s="29" t="s">
        <v>345</v>
      </c>
      <c r="C485" s="30">
        <v>28094.38</v>
      </c>
      <c r="D485" s="30">
        <v>857.44</v>
      </c>
      <c r="E485" s="31">
        <v>79.14</v>
      </c>
      <c r="F485" s="30">
        <v>778.3</v>
      </c>
      <c r="G485" s="30">
        <v>28872.68</v>
      </c>
    </row>
    <row r="486" spans="1:7" customFormat="1" ht="15" customHeight="1" x14ac:dyDescent="0.25">
      <c r="A486" s="28">
        <v>461219012000001</v>
      </c>
      <c r="B486" s="29" t="s">
        <v>346</v>
      </c>
      <c r="C486" s="30">
        <v>28094.38</v>
      </c>
      <c r="D486" s="30">
        <v>857.44</v>
      </c>
      <c r="E486" s="31">
        <v>79.14</v>
      </c>
      <c r="F486" s="30">
        <v>778.3</v>
      </c>
      <c r="G486" s="30">
        <v>28872.68</v>
      </c>
    </row>
    <row r="487" spans="1:7" customFormat="1" ht="15" customHeight="1" x14ac:dyDescent="0.25">
      <c r="A487" s="28">
        <v>461219013</v>
      </c>
      <c r="B487" s="29" t="s">
        <v>347</v>
      </c>
      <c r="C487" s="30">
        <v>187765.16</v>
      </c>
      <c r="D487" s="30">
        <v>449579.22</v>
      </c>
      <c r="E487" s="31">
        <v>407284.83</v>
      </c>
      <c r="F487" s="30">
        <v>42294.39</v>
      </c>
      <c r="G487" s="30">
        <v>230059.55</v>
      </c>
    </row>
    <row r="488" spans="1:7" customFormat="1" ht="15" customHeight="1" x14ac:dyDescent="0.25">
      <c r="A488" s="28">
        <v>461219013000001</v>
      </c>
      <c r="B488" s="29" t="s">
        <v>347</v>
      </c>
      <c r="C488" s="30">
        <v>141986.29</v>
      </c>
      <c r="D488" s="30">
        <v>229763.53</v>
      </c>
      <c r="E488" s="31">
        <v>208965.53</v>
      </c>
      <c r="F488" s="30">
        <v>20798</v>
      </c>
      <c r="G488" s="30">
        <v>162784.29</v>
      </c>
    </row>
    <row r="489" spans="1:7" customFormat="1" ht="15" customHeight="1" x14ac:dyDescent="0.25">
      <c r="A489" s="28">
        <v>461219013000002</v>
      </c>
      <c r="B489" s="29" t="s">
        <v>348</v>
      </c>
      <c r="C489" s="30">
        <v>45778.87</v>
      </c>
      <c r="D489" s="30">
        <v>219815.69</v>
      </c>
      <c r="E489" s="31">
        <v>198319.3</v>
      </c>
      <c r="F489" s="30">
        <v>21496.39</v>
      </c>
      <c r="G489" s="30">
        <v>67275.259999999995</v>
      </c>
    </row>
    <row r="490" spans="1:7" customFormat="1" ht="15" customHeight="1" x14ac:dyDescent="0.25">
      <c r="A490" s="28">
        <v>461219014</v>
      </c>
      <c r="B490" s="29" t="s">
        <v>349</v>
      </c>
      <c r="C490" s="30">
        <v>1149618.98</v>
      </c>
      <c r="D490" s="30">
        <v>113867.01</v>
      </c>
      <c r="E490" s="31">
        <v>3297.81</v>
      </c>
      <c r="F490" s="30">
        <v>110569.2</v>
      </c>
      <c r="G490" s="30">
        <v>1260188.18</v>
      </c>
    </row>
    <row r="491" spans="1:7" customFormat="1" ht="15" customHeight="1" x14ac:dyDescent="0.25">
      <c r="A491" s="28">
        <v>461219014000001</v>
      </c>
      <c r="B491" s="29" t="s">
        <v>350</v>
      </c>
      <c r="C491" s="30">
        <v>479261.17</v>
      </c>
      <c r="D491" s="30">
        <v>48561.83</v>
      </c>
      <c r="E491" s="31">
        <v>80.459999999999994</v>
      </c>
      <c r="F491" s="30">
        <v>48481.37</v>
      </c>
      <c r="G491" s="30">
        <v>527742.54</v>
      </c>
    </row>
    <row r="492" spans="1:7" customFormat="1" ht="15" customHeight="1" x14ac:dyDescent="0.25">
      <c r="A492" s="28">
        <v>461219014000002</v>
      </c>
      <c r="B492" s="29" t="s">
        <v>351</v>
      </c>
      <c r="C492" s="30">
        <v>670357.81000000006</v>
      </c>
      <c r="D492" s="30">
        <v>65305.18</v>
      </c>
      <c r="E492" s="31">
        <v>3217.35</v>
      </c>
      <c r="F492" s="30">
        <v>62087.83</v>
      </c>
      <c r="G492" s="30">
        <v>732445.64</v>
      </c>
    </row>
    <row r="493" spans="1:7" customFormat="1" ht="15" customHeight="1" x14ac:dyDescent="0.25">
      <c r="A493" s="28">
        <v>461219017</v>
      </c>
      <c r="B493" s="29" t="s">
        <v>352</v>
      </c>
      <c r="C493" s="30">
        <v>1539262.15</v>
      </c>
      <c r="D493" s="30">
        <v>125534.99</v>
      </c>
      <c r="E493" s="31">
        <v>0</v>
      </c>
      <c r="F493" s="30">
        <v>125534.99</v>
      </c>
      <c r="G493" s="30">
        <v>1664797.14</v>
      </c>
    </row>
    <row r="494" spans="1:7" customFormat="1" ht="15" customHeight="1" x14ac:dyDescent="0.25">
      <c r="A494" s="28">
        <v>461219017000001</v>
      </c>
      <c r="B494" s="29" t="s">
        <v>353</v>
      </c>
      <c r="C494" s="30">
        <v>736851.61</v>
      </c>
      <c r="D494" s="30">
        <v>63539.96</v>
      </c>
      <c r="E494" s="31">
        <v>0</v>
      </c>
      <c r="F494" s="30">
        <v>63539.96</v>
      </c>
      <c r="G494" s="30">
        <v>800391.57</v>
      </c>
    </row>
    <row r="495" spans="1:7" customFormat="1" ht="15" customHeight="1" x14ac:dyDescent="0.25">
      <c r="A495" s="28">
        <v>461219017000002</v>
      </c>
      <c r="B495" s="29" t="s">
        <v>354</v>
      </c>
      <c r="C495" s="30">
        <v>163789.48000000001</v>
      </c>
      <c r="D495" s="30">
        <v>16378.95</v>
      </c>
      <c r="E495" s="31">
        <v>0</v>
      </c>
      <c r="F495" s="30">
        <v>16378.95</v>
      </c>
      <c r="G495" s="30">
        <v>180168.43</v>
      </c>
    </row>
    <row r="496" spans="1:7" customFormat="1" ht="15" customHeight="1" x14ac:dyDescent="0.25">
      <c r="A496" s="28">
        <v>461219017000003</v>
      </c>
      <c r="B496" s="29" t="s">
        <v>355</v>
      </c>
      <c r="C496" s="30">
        <v>638621.06000000006</v>
      </c>
      <c r="D496" s="30">
        <v>45616.08</v>
      </c>
      <c r="E496" s="31">
        <v>0</v>
      </c>
      <c r="F496" s="30">
        <v>45616.08</v>
      </c>
      <c r="G496" s="30">
        <v>684237.14</v>
      </c>
    </row>
    <row r="497" spans="1:7" customFormat="1" ht="15" customHeight="1" x14ac:dyDescent="0.25">
      <c r="A497" s="28">
        <v>461219019</v>
      </c>
      <c r="B497" s="29" t="s">
        <v>315</v>
      </c>
      <c r="C497" s="30">
        <v>107698.73</v>
      </c>
      <c r="D497" s="30">
        <v>11449.54</v>
      </c>
      <c r="E497" s="31">
        <v>0</v>
      </c>
      <c r="F497" s="30">
        <v>11449.54</v>
      </c>
      <c r="G497" s="30">
        <v>119148.27</v>
      </c>
    </row>
    <row r="498" spans="1:7" customFormat="1" ht="15" customHeight="1" x14ac:dyDescent="0.25">
      <c r="A498" s="28">
        <v>461219019000001</v>
      </c>
      <c r="B498" s="29" t="s">
        <v>356</v>
      </c>
      <c r="C498" s="30">
        <v>69718.97</v>
      </c>
      <c r="D498" s="30">
        <v>7503.6</v>
      </c>
      <c r="E498" s="31">
        <v>0</v>
      </c>
      <c r="F498" s="30">
        <v>7503.6</v>
      </c>
      <c r="G498" s="30">
        <v>77222.570000000007</v>
      </c>
    </row>
    <row r="499" spans="1:7" customFormat="1" ht="15" customHeight="1" x14ac:dyDescent="0.25">
      <c r="A499" s="28">
        <v>461219019000003</v>
      </c>
      <c r="B499" s="29" t="s">
        <v>357</v>
      </c>
      <c r="C499" s="30">
        <v>37979.760000000002</v>
      </c>
      <c r="D499" s="30">
        <v>3945.94</v>
      </c>
      <c r="E499" s="31">
        <v>0</v>
      </c>
      <c r="F499" s="30">
        <v>3945.94</v>
      </c>
      <c r="G499" s="30">
        <v>41925.699999999997</v>
      </c>
    </row>
    <row r="500" spans="1:7" customFormat="1" ht="15" customHeight="1" x14ac:dyDescent="0.25">
      <c r="A500" s="28">
        <v>4613</v>
      </c>
      <c r="B500" s="29" t="s">
        <v>358</v>
      </c>
      <c r="C500" s="30">
        <v>45418.8</v>
      </c>
      <c r="D500" s="30">
        <v>0</v>
      </c>
      <c r="E500" s="31">
        <v>0</v>
      </c>
      <c r="F500" s="30">
        <v>0</v>
      </c>
      <c r="G500" s="30">
        <v>45418.8</v>
      </c>
    </row>
    <row r="501" spans="1:7" customFormat="1" ht="15" customHeight="1" x14ac:dyDescent="0.25">
      <c r="A501" s="28">
        <v>46131</v>
      </c>
      <c r="B501" s="29" t="s">
        <v>359</v>
      </c>
      <c r="C501" s="30">
        <v>45418.8</v>
      </c>
      <c r="D501" s="30">
        <v>0</v>
      </c>
      <c r="E501" s="31">
        <v>0</v>
      </c>
      <c r="F501" s="30">
        <v>0</v>
      </c>
      <c r="G501" s="30">
        <v>45418.8</v>
      </c>
    </row>
    <row r="502" spans="1:7" customFormat="1" ht="15" customHeight="1" x14ac:dyDescent="0.25">
      <c r="A502" s="28">
        <v>461319</v>
      </c>
      <c r="B502" s="29" t="s">
        <v>360</v>
      </c>
      <c r="C502" s="30">
        <v>45418.8</v>
      </c>
      <c r="D502" s="30">
        <v>0</v>
      </c>
      <c r="E502" s="31">
        <v>0</v>
      </c>
      <c r="F502" s="30">
        <v>0</v>
      </c>
      <c r="G502" s="30">
        <v>45418.8</v>
      </c>
    </row>
    <row r="503" spans="1:7" customFormat="1" ht="15" customHeight="1" x14ac:dyDescent="0.25">
      <c r="A503" s="28">
        <v>46131901</v>
      </c>
      <c r="B503" s="29" t="s">
        <v>358</v>
      </c>
      <c r="C503" s="30">
        <v>45418.8</v>
      </c>
      <c r="D503" s="30">
        <v>0</v>
      </c>
      <c r="E503" s="31">
        <v>0</v>
      </c>
      <c r="F503" s="30">
        <v>0</v>
      </c>
      <c r="G503" s="30">
        <v>45418.8</v>
      </c>
    </row>
    <row r="504" spans="1:7" customFormat="1" ht="15" customHeight="1" x14ac:dyDescent="0.25">
      <c r="A504" s="28">
        <v>461319011</v>
      </c>
      <c r="B504" s="29" t="s">
        <v>361</v>
      </c>
      <c r="C504" s="30">
        <v>45418.8</v>
      </c>
      <c r="D504" s="30">
        <v>0</v>
      </c>
      <c r="E504" s="31">
        <v>0</v>
      </c>
      <c r="F504" s="30">
        <v>0</v>
      </c>
      <c r="G504" s="30">
        <v>45418.8</v>
      </c>
    </row>
    <row r="505" spans="1:7" customFormat="1" ht="15" customHeight="1" x14ac:dyDescent="0.25">
      <c r="A505" s="28">
        <v>461319011000001</v>
      </c>
      <c r="B505" s="29" t="s">
        <v>361</v>
      </c>
      <c r="C505" s="30">
        <v>45418.8</v>
      </c>
      <c r="D505" s="30">
        <v>0</v>
      </c>
      <c r="E505" s="31">
        <v>0</v>
      </c>
      <c r="F505" s="30">
        <v>0</v>
      </c>
      <c r="G505" s="30">
        <v>45418.8</v>
      </c>
    </row>
    <row r="506" spans="1:7" customFormat="1" ht="15" customHeight="1" x14ac:dyDescent="0.25">
      <c r="A506" s="28">
        <v>4614</v>
      </c>
      <c r="B506" s="29" t="s">
        <v>362</v>
      </c>
      <c r="C506" s="30">
        <v>2198997.0099999998</v>
      </c>
      <c r="D506" s="30">
        <v>464395.34</v>
      </c>
      <c r="E506" s="31">
        <v>76045.13</v>
      </c>
      <c r="F506" s="30">
        <v>388350.21</v>
      </c>
      <c r="G506" s="30">
        <v>2587347.2200000002</v>
      </c>
    </row>
    <row r="507" spans="1:7" customFormat="1" ht="15" customHeight="1" x14ac:dyDescent="0.25">
      <c r="A507" s="28">
        <v>46141</v>
      </c>
      <c r="B507" s="29" t="s">
        <v>363</v>
      </c>
      <c r="C507" s="30">
        <v>2198997.0099999998</v>
      </c>
      <c r="D507" s="30">
        <v>464395.34</v>
      </c>
      <c r="E507" s="31">
        <v>76045.13</v>
      </c>
      <c r="F507" s="30">
        <v>388350.21</v>
      </c>
      <c r="G507" s="30">
        <v>2587347.2200000002</v>
      </c>
    </row>
    <row r="508" spans="1:7" customFormat="1" ht="15" customHeight="1" x14ac:dyDescent="0.25">
      <c r="A508" s="28">
        <v>461419</v>
      </c>
      <c r="B508" s="29" t="s">
        <v>363</v>
      </c>
      <c r="C508" s="30">
        <v>2198997.0099999998</v>
      </c>
      <c r="D508" s="30">
        <v>464395.34</v>
      </c>
      <c r="E508" s="31">
        <v>76045.13</v>
      </c>
      <c r="F508" s="30">
        <v>388350.21</v>
      </c>
      <c r="G508" s="30">
        <v>2587347.2200000002</v>
      </c>
    </row>
    <row r="509" spans="1:7" customFormat="1" ht="15" customHeight="1" x14ac:dyDescent="0.25">
      <c r="A509" s="28">
        <v>46141901</v>
      </c>
      <c r="B509" s="29" t="s">
        <v>362</v>
      </c>
      <c r="C509" s="30">
        <v>2198997.0099999998</v>
      </c>
      <c r="D509" s="30">
        <v>464395.34</v>
      </c>
      <c r="E509" s="31">
        <v>76045.13</v>
      </c>
      <c r="F509" s="30">
        <v>388350.21</v>
      </c>
      <c r="G509" s="30">
        <v>2587347.2200000002</v>
      </c>
    </row>
    <row r="510" spans="1:7" customFormat="1" ht="15" customHeight="1" x14ac:dyDescent="0.25">
      <c r="A510" s="28">
        <v>461419011</v>
      </c>
      <c r="B510" s="29" t="s">
        <v>364</v>
      </c>
      <c r="C510" s="30">
        <v>1875942.73</v>
      </c>
      <c r="D510" s="30">
        <v>359136.76</v>
      </c>
      <c r="E510" s="31">
        <v>22195.8</v>
      </c>
      <c r="F510" s="30">
        <v>336940.96</v>
      </c>
      <c r="G510" s="30">
        <v>2212883.69</v>
      </c>
    </row>
    <row r="511" spans="1:7" customFormat="1" ht="15" customHeight="1" x14ac:dyDescent="0.25">
      <c r="A511" s="28">
        <v>461419011000001</v>
      </c>
      <c r="B511" s="29" t="s">
        <v>365</v>
      </c>
      <c r="C511" s="30">
        <v>1875942.73</v>
      </c>
      <c r="D511" s="30">
        <v>359136.76</v>
      </c>
      <c r="E511" s="31">
        <v>22195.8</v>
      </c>
      <c r="F511" s="30">
        <v>336940.96</v>
      </c>
      <c r="G511" s="30">
        <v>2212883.69</v>
      </c>
    </row>
    <row r="512" spans="1:7" customFormat="1" ht="15" customHeight="1" x14ac:dyDescent="0.25">
      <c r="A512" s="28">
        <v>461419012</v>
      </c>
      <c r="B512" s="29" t="s">
        <v>366</v>
      </c>
      <c r="C512" s="30">
        <v>323054.28000000003</v>
      </c>
      <c r="D512" s="30">
        <v>105258.58</v>
      </c>
      <c r="E512" s="31">
        <v>53849.33</v>
      </c>
      <c r="F512" s="30">
        <v>51409.25</v>
      </c>
      <c r="G512" s="30">
        <v>374463.53</v>
      </c>
    </row>
    <row r="513" spans="1:7" customFormat="1" ht="15" customHeight="1" x14ac:dyDescent="0.25">
      <c r="A513" s="28">
        <v>461419012000001</v>
      </c>
      <c r="B513" s="29" t="s">
        <v>366</v>
      </c>
      <c r="C513" s="30">
        <v>323054.28000000003</v>
      </c>
      <c r="D513" s="30">
        <v>105258.58</v>
      </c>
      <c r="E513" s="31">
        <v>53849.33</v>
      </c>
      <c r="F513" s="30">
        <v>51409.25</v>
      </c>
      <c r="G513" s="30">
        <v>374463.53</v>
      </c>
    </row>
    <row r="514" spans="1:7" customFormat="1" ht="15" customHeight="1" x14ac:dyDescent="0.25">
      <c r="A514" s="28">
        <v>4615</v>
      </c>
      <c r="B514" s="29" t="s">
        <v>367</v>
      </c>
      <c r="C514" s="30">
        <v>1080119.22</v>
      </c>
      <c r="D514" s="30">
        <v>111078.48</v>
      </c>
      <c r="E514" s="31">
        <v>0</v>
      </c>
      <c r="F514" s="30">
        <v>111078.48</v>
      </c>
      <c r="G514" s="30">
        <v>1191197.7</v>
      </c>
    </row>
    <row r="515" spans="1:7" customFormat="1" ht="15" customHeight="1" x14ac:dyDescent="0.25">
      <c r="A515" s="28">
        <v>46151</v>
      </c>
      <c r="B515" s="29" t="s">
        <v>368</v>
      </c>
      <c r="C515" s="30">
        <v>1080119.22</v>
      </c>
      <c r="D515" s="30">
        <v>111078.48</v>
      </c>
      <c r="E515" s="31">
        <v>0</v>
      </c>
      <c r="F515" s="30">
        <v>111078.48</v>
      </c>
      <c r="G515" s="30">
        <v>1191197.7</v>
      </c>
    </row>
    <row r="516" spans="1:7" customFormat="1" ht="15" customHeight="1" x14ac:dyDescent="0.25">
      <c r="A516" s="28">
        <v>461519</v>
      </c>
      <c r="B516" s="29" t="s">
        <v>368</v>
      </c>
      <c r="C516" s="30">
        <v>1080119.22</v>
      </c>
      <c r="D516" s="30">
        <v>111078.48</v>
      </c>
      <c r="E516" s="31">
        <v>0</v>
      </c>
      <c r="F516" s="30">
        <v>111078.48</v>
      </c>
      <c r="G516" s="30">
        <v>1191197.7</v>
      </c>
    </row>
    <row r="517" spans="1:7" customFormat="1" ht="15" customHeight="1" x14ac:dyDescent="0.25">
      <c r="A517" s="28">
        <v>46151901</v>
      </c>
      <c r="B517" s="29" t="s">
        <v>367</v>
      </c>
      <c r="C517" s="30">
        <v>1080119.22</v>
      </c>
      <c r="D517" s="30">
        <v>111078.48</v>
      </c>
      <c r="E517" s="31">
        <v>0</v>
      </c>
      <c r="F517" s="30">
        <v>111078.48</v>
      </c>
      <c r="G517" s="30">
        <v>1191197.7</v>
      </c>
    </row>
    <row r="518" spans="1:7" customFormat="1" ht="15" customHeight="1" x14ac:dyDescent="0.25">
      <c r="A518" s="28">
        <v>461519011</v>
      </c>
      <c r="B518" s="29" t="s">
        <v>369</v>
      </c>
      <c r="C518" s="30">
        <v>1080119.22</v>
      </c>
      <c r="D518" s="30">
        <v>111078.48</v>
      </c>
      <c r="E518" s="31">
        <v>0</v>
      </c>
      <c r="F518" s="30">
        <v>111078.48</v>
      </c>
      <c r="G518" s="30">
        <v>1191197.7</v>
      </c>
    </row>
    <row r="519" spans="1:7" customFormat="1" ht="15" customHeight="1" x14ac:dyDescent="0.25">
      <c r="A519" s="28">
        <v>461519011000001</v>
      </c>
      <c r="B519" s="29" t="s">
        <v>370</v>
      </c>
      <c r="C519" s="30">
        <v>776706.77</v>
      </c>
      <c r="D519" s="30">
        <v>80942.559999999998</v>
      </c>
      <c r="E519" s="31">
        <v>0</v>
      </c>
      <c r="F519" s="30">
        <v>80942.559999999998</v>
      </c>
      <c r="G519" s="30">
        <v>857649.33</v>
      </c>
    </row>
    <row r="520" spans="1:7" customFormat="1" ht="15" customHeight="1" x14ac:dyDescent="0.25">
      <c r="A520" s="28">
        <v>461519011000002</v>
      </c>
      <c r="B520" s="29" t="s">
        <v>371</v>
      </c>
      <c r="C520" s="30">
        <v>55277.8</v>
      </c>
      <c r="D520" s="30">
        <v>5430.16</v>
      </c>
      <c r="E520" s="31">
        <v>0</v>
      </c>
      <c r="F520" s="30">
        <v>5430.16</v>
      </c>
      <c r="G520" s="30">
        <v>60707.96</v>
      </c>
    </row>
    <row r="521" spans="1:7" customFormat="1" ht="15" customHeight="1" x14ac:dyDescent="0.25">
      <c r="A521" s="28">
        <v>461519011000004</v>
      </c>
      <c r="B521" s="29" t="s">
        <v>372</v>
      </c>
      <c r="C521" s="30">
        <v>248134.65</v>
      </c>
      <c r="D521" s="30">
        <v>24705.759999999998</v>
      </c>
      <c r="E521" s="31">
        <v>0</v>
      </c>
      <c r="F521" s="30">
        <v>24705.759999999998</v>
      </c>
      <c r="G521" s="30">
        <v>272840.40999999997</v>
      </c>
    </row>
    <row r="522" spans="1:7" customFormat="1" ht="15" customHeight="1" x14ac:dyDescent="0.25">
      <c r="A522" s="28">
        <v>4617</v>
      </c>
      <c r="B522" s="29" t="s">
        <v>373</v>
      </c>
      <c r="C522" s="30">
        <v>974159.76</v>
      </c>
      <c r="D522" s="30">
        <v>96560.61</v>
      </c>
      <c r="E522" s="31">
        <v>1096.93</v>
      </c>
      <c r="F522" s="30">
        <v>95463.679999999993</v>
      </c>
      <c r="G522" s="30">
        <v>1069623.44</v>
      </c>
    </row>
    <row r="523" spans="1:7" customFormat="1" ht="15" customHeight="1" x14ac:dyDescent="0.25">
      <c r="A523" s="28">
        <v>46171</v>
      </c>
      <c r="B523" s="29" t="s">
        <v>374</v>
      </c>
      <c r="C523" s="30">
        <v>974159.76</v>
      </c>
      <c r="D523" s="30">
        <v>96560.61</v>
      </c>
      <c r="E523" s="31">
        <v>1096.93</v>
      </c>
      <c r="F523" s="30">
        <v>95463.679999999993</v>
      </c>
      <c r="G523" s="30">
        <v>1069623.44</v>
      </c>
    </row>
    <row r="524" spans="1:7" customFormat="1" ht="15" customHeight="1" x14ac:dyDescent="0.25">
      <c r="A524" s="28">
        <v>461719</v>
      </c>
      <c r="B524" s="29" t="s">
        <v>374</v>
      </c>
      <c r="C524" s="30">
        <v>974159.76</v>
      </c>
      <c r="D524" s="30">
        <v>96560.61</v>
      </c>
      <c r="E524" s="31">
        <v>1096.93</v>
      </c>
      <c r="F524" s="30">
        <v>95463.679999999993</v>
      </c>
      <c r="G524" s="30">
        <v>1069623.44</v>
      </c>
    </row>
    <row r="525" spans="1:7" customFormat="1" ht="15" customHeight="1" x14ac:dyDescent="0.25">
      <c r="A525" s="28">
        <v>46171901</v>
      </c>
      <c r="B525" s="29" t="s">
        <v>375</v>
      </c>
      <c r="C525" s="30">
        <v>974159.76</v>
      </c>
      <c r="D525" s="30">
        <v>96560.61</v>
      </c>
      <c r="E525" s="31">
        <v>1096.93</v>
      </c>
      <c r="F525" s="30">
        <v>95463.679999999993</v>
      </c>
      <c r="G525" s="30">
        <v>1069623.44</v>
      </c>
    </row>
    <row r="526" spans="1:7" customFormat="1" ht="15" customHeight="1" x14ac:dyDescent="0.25">
      <c r="A526" s="28">
        <v>461719011</v>
      </c>
      <c r="B526" s="29" t="s">
        <v>375</v>
      </c>
      <c r="C526" s="30">
        <v>974159.76</v>
      </c>
      <c r="D526" s="30">
        <v>96560.61</v>
      </c>
      <c r="E526" s="31">
        <v>1096.93</v>
      </c>
      <c r="F526" s="30">
        <v>95463.679999999993</v>
      </c>
      <c r="G526" s="30">
        <v>1069623.44</v>
      </c>
    </row>
    <row r="527" spans="1:7" customFormat="1" ht="15" customHeight="1" x14ac:dyDescent="0.25">
      <c r="A527" s="28">
        <v>461719011000001</v>
      </c>
      <c r="B527" s="29" t="s">
        <v>376</v>
      </c>
      <c r="C527" s="30">
        <v>524478.24</v>
      </c>
      <c r="D527" s="30">
        <v>54373.25</v>
      </c>
      <c r="E527" s="31">
        <v>631.25</v>
      </c>
      <c r="F527" s="30">
        <v>53742</v>
      </c>
      <c r="G527" s="30">
        <v>578220.24</v>
      </c>
    </row>
    <row r="528" spans="1:7" customFormat="1" ht="15" customHeight="1" x14ac:dyDescent="0.25">
      <c r="A528" s="28">
        <v>461719011000002</v>
      </c>
      <c r="B528" s="29" t="s">
        <v>377</v>
      </c>
      <c r="C528" s="30">
        <v>449681.52</v>
      </c>
      <c r="D528" s="30">
        <v>42187.360000000001</v>
      </c>
      <c r="E528" s="31">
        <v>465.68</v>
      </c>
      <c r="F528" s="30">
        <v>41721.68</v>
      </c>
      <c r="G528" s="30">
        <v>491403.2</v>
      </c>
    </row>
    <row r="529" spans="1:7" customFormat="1" ht="15" customHeight="1" x14ac:dyDescent="0.25">
      <c r="A529" s="28">
        <v>4618</v>
      </c>
      <c r="B529" s="29" t="s">
        <v>378</v>
      </c>
      <c r="C529" s="30">
        <v>70299.77</v>
      </c>
      <c r="D529" s="30">
        <v>16575.61</v>
      </c>
      <c r="E529" s="31">
        <v>9558.0400000000009</v>
      </c>
      <c r="F529" s="30">
        <v>7017.57</v>
      </c>
      <c r="G529" s="30">
        <v>77317.34</v>
      </c>
    </row>
    <row r="530" spans="1:7" customFormat="1" ht="15" customHeight="1" x14ac:dyDescent="0.25">
      <c r="A530" s="28">
        <v>46181</v>
      </c>
      <c r="B530" s="29" t="s">
        <v>379</v>
      </c>
      <c r="C530" s="30">
        <v>70299.77</v>
      </c>
      <c r="D530" s="30">
        <v>16575.61</v>
      </c>
      <c r="E530" s="31">
        <v>9558.0400000000009</v>
      </c>
      <c r="F530" s="30">
        <v>7017.57</v>
      </c>
      <c r="G530" s="30">
        <v>77317.34</v>
      </c>
    </row>
    <row r="531" spans="1:7" customFormat="1" ht="15" customHeight="1" x14ac:dyDescent="0.25">
      <c r="A531" s="28">
        <v>461819</v>
      </c>
      <c r="B531" s="29" t="s">
        <v>379</v>
      </c>
      <c r="C531" s="30">
        <v>70299.77</v>
      </c>
      <c r="D531" s="30">
        <v>16575.61</v>
      </c>
      <c r="E531" s="31">
        <v>9558.0400000000009</v>
      </c>
      <c r="F531" s="30">
        <v>7017.57</v>
      </c>
      <c r="G531" s="30">
        <v>77317.34</v>
      </c>
    </row>
    <row r="532" spans="1:7" customFormat="1" ht="15" customHeight="1" x14ac:dyDescent="0.25">
      <c r="A532" s="28">
        <v>46181901</v>
      </c>
      <c r="B532" s="29" t="s">
        <v>378</v>
      </c>
      <c r="C532" s="30">
        <v>70299.77</v>
      </c>
      <c r="D532" s="30">
        <v>16575.61</v>
      </c>
      <c r="E532" s="31">
        <v>9558.0400000000009</v>
      </c>
      <c r="F532" s="30">
        <v>7017.57</v>
      </c>
      <c r="G532" s="30">
        <v>77317.34</v>
      </c>
    </row>
    <row r="533" spans="1:7" customFormat="1" ht="15" customHeight="1" x14ac:dyDescent="0.25">
      <c r="A533" s="28">
        <v>461819011</v>
      </c>
      <c r="B533" s="29" t="s">
        <v>380</v>
      </c>
      <c r="C533" s="30">
        <v>70299.77</v>
      </c>
      <c r="D533" s="30">
        <v>16575.61</v>
      </c>
      <c r="E533" s="31">
        <v>9558.0400000000009</v>
      </c>
      <c r="F533" s="30">
        <v>7017.57</v>
      </c>
      <c r="G533" s="30">
        <v>77317.34</v>
      </c>
    </row>
    <row r="534" spans="1:7" customFormat="1" ht="15" customHeight="1" x14ac:dyDescent="0.25">
      <c r="A534" s="28">
        <v>461819011000001</v>
      </c>
      <c r="B534" s="29" t="s">
        <v>380</v>
      </c>
      <c r="C534" s="30">
        <v>70299.77</v>
      </c>
      <c r="D534" s="30">
        <v>16575.61</v>
      </c>
      <c r="E534" s="31">
        <v>9558.0400000000009</v>
      </c>
      <c r="F534" s="30">
        <v>7017.57</v>
      </c>
      <c r="G534" s="30">
        <v>77317.34</v>
      </c>
    </row>
    <row r="535" spans="1:7" customFormat="1" ht="15" customHeight="1" x14ac:dyDescent="0.25">
      <c r="A535" s="28">
        <v>4619</v>
      </c>
      <c r="B535" s="29" t="s">
        <v>381</v>
      </c>
      <c r="C535" s="30">
        <v>27517.21</v>
      </c>
      <c r="D535" s="30">
        <v>51340.44</v>
      </c>
      <c r="E535" s="31">
        <v>0</v>
      </c>
      <c r="F535" s="30">
        <v>51340.44</v>
      </c>
      <c r="G535" s="30">
        <v>78857.649999999994</v>
      </c>
    </row>
    <row r="536" spans="1:7" customFormat="1" ht="15" customHeight="1" x14ac:dyDescent="0.25">
      <c r="A536" s="28">
        <v>46191</v>
      </c>
      <c r="B536" s="29" t="s">
        <v>382</v>
      </c>
      <c r="C536" s="30">
        <v>27517.21</v>
      </c>
      <c r="D536" s="30">
        <v>51340.44</v>
      </c>
      <c r="E536" s="31">
        <v>0</v>
      </c>
      <c r="F536" s="30">
        <v>51340.44</v>
      </c>
      <c r="G536" s="30">
        <v>78857.649999999994</v>
      </c>
    </row>
    <row r="537" spans="1:7" customFormat="1" ht="15" customHeight="1" x14ac:dyDescent="0.25">
      <c r="A537" s="28">
        <v>461919</v>
      </c>
      <c r="B537" s="29" t="s">
        <v>382</v>
      </c>
      <c r="C537" s="30">
        <v>27517.21</v>
      </c>
      <c r="D537" s="30">
        <v>51340.44</v>
      </c>
      <c r="E537" s="31">
        <v>0</v>
      </c>
      <c r="F537" s="30">
        <v>51340.44</v>
      </c>
      <c r="G537" s="30">
        <v>78857.649999999994</v>
      </c>
    </row>
    <row r="538" spans="1:7" customFormat="1" ht="15" customHeight="1" x14ac:dyDescent="0.25">
      <c r="A538" s="28">
        <v>46191901</v>
      </c>
      <c r="B538" s="29" t="s">
        <v>381</v>
      </c>
      <c r="C538" s="30">
        <v>27517.21</v>
      </c>
      <c r="D538" s="30">
        <v>51340.44</v>
      </c>
      <c r="E538" s="31">
        <v>0</v>
      </c>
      <c r="F538" s="30">
        <v>51340.44</v>
      </c>
      <c r="G538" s="30">
        <v>78857.649999999994</v>
      </c>
    </row>
    <row r="539" spans="1:7" customFormat="1" ht="15" customHeight="1" x14ac:dyDescent="0.25">
      <c r="A539" s="28">
        <v>461919019</v>
      </c>
      <c r="B539" s="29" t="s">
        <v>315</v>
      </c>
      <c r="C539" s="30">
        <v>27517.21</v>
      </c>
      <c r="D539" s="30">
        <v>51340.44</v>
      </c>
      <c r="E539" s="31">
        <v>0</v>
      </c>
      <c r="F539" s="30">
        <v>51340.44</v>
      </c>
      <c r="G539" s="30">
        <v>78857.649999999994</v>
      </c>
    </row>
    <row r="540" spans="1:7" customFormat="1" ht="15" customHeight="1" x14ac:dyDescent="0.25">
      <c r="A540" s="28">
        <v>461919019000001</v>
      </c>
      <c r="B540" s="29" t="s">
        <v>315</v>
      </c>
      <c r="C540" s="30">
        <v>27483.03</v>
      </c>
      <c r="D540" s="30">
        <v>51280.44</v>
      </c>
      <c r="E540" s="31">
        <v>0</v>
      </c>
      <c r="F540" s="30">
        <v>51280.44</v>
      </c>
      <c r="G540" s="30">
        <v>78763.47</v>
      </c>
    </row>
    <row r="541" spans="1:7" customFormat="1" ht="15" customHeight="1" x14ac:dyDescent="0.25">
      <c r="A541" s="28">
        <v>461919019000006</v>
      </c>
      <c r="B541" s="29" t="s">
        <v>383</v>
      </c>
      <c r="C541" s="30">
        <v>34.18</v>
      </c>
      <c r="D541" s="30">
        <v>0</v>
      </c>
      <c r="E541" s="31">
        <v>0</v>
      </c>
      <c r="F541" s="30">
        <v>0</v>
      </c>
      <c r="G541" s="30">
        <v>34.18</v>
      </c>
    </row>
    <row r="542" spans="1:7" customFormat="1" ht="15" customHeight="1" x14ac:dyDescent="0.25">
      <c r="A542" s="28">
        <v>461919019000009</v>
      </c>
      <c r="B542" s="29" t="s">
        <v>508</v>
      </c>
      <c r="C542" s="30">
        <v>0</v>
      </c>
      <c r="D542" s="30">
        <v>60</v>
      </c>
      <c r="E542" s="31">
        <v>0</v>
      </c>
      <c r="F542" s="30">
        <v>60</v>
      </c>
      <c r="G542" s="30">
        <v>60</v>
      </c>
    </row>
    <row r="543" spans="1:7" customFormat="1" ht="15" customHeight="1" x14ac:dyDescent="0.25">
      <c r="A543" s="28">
        <v>462</v>
      </c>
      <c r="B543" s="29" t="s">
        <v>384</v>
      </c>
      <c r="C543" s="30">
        <v>2219801.14</v>
      </c>
      <c r="D543" s="30">
        <v>169980.22</v>
      </c>
      <c r="E543" s="31">
        <v>24832.05</v>
      </c>
      <c r="F543" s="30">
        <v>145148.17000000001</v>
      </c>
      <c r="G543" s="30">
        <v>2364949.31</v>
      </c>
    </row>
    <row r="544" spans="1:7" customFormat="1" ht="15" customHeight="1" x14ac:dyDescent="0.25">
      <c r="A544" s="28">
        <v>4621</v>
      </c>
      <c r="B544" s="29" t="s">
        <v>385</v>
      </c>
      <c r="C544" s="30">
        <v>2219801.14</v>
      </c>
      <c r="D544" s="30">
        <v>169980.22</v>
      </c>
      <c r="E544" s="31">
        <v>24832.05</v>
      </c>
      <c r="F544" s="30">
        <v>145148.17000000001</v>
      </c>
      <c r="G544" s="30">
        <v>2364949.31</v>
      </c>
    </row>
    <row r="545" spans="1:7" customFormat="1" ht="15" customHeight="1" x14ac:dyDescent="0.25">
      <c r="A545" s="28">
        <v>46211</v>
      </c>
      <c r="B545" s="29" t="s">
        <v>386</v>
      </c>
      <c r="C545" s="30">
        <v>2219801.14</v>
      </c>
      <c r="D545" s="30">
        <v>169980.22</v>
      </c>
      <c r="E545" s="31">
        <v>24832.05</v>
      </c>
      <c r="F545" s="30">
        <v>145148.17000000001</v>
      </c>
      <c r="G545" s="30">
        <v>2364949.31</v>
      </c>
    </row>
    <row r="546" spans="1:7" customFormat="1" ht="15" customHeight="1" x14ac:dyDescent="0.25">
      <c r="A546" s="28">
        <v>462119</v>
      </c>
      <c r="B546" s="29" t="s">
        <v>386</v>
      </c>
      <c r="C546" s="30">
        <v>2219801.14</v>
      </c>
      <c r="D546" s="30">
        <v>169980.22</v>
      </c>
      <c r="E546" s="31">
        <v>24832.05</v>
      </c>
      <c r="F546" s="30">
        <v>145148.17000000001</v>
      </c>
      <c r="G546" s="30">
        <v>2364949.31</v>
      </c>
    </row>
    <row r="547" spans="1:7" customFormat="1" ht="15" customHeight="1" x14ac:dyDescent="0.25">
      <c r="A547" s="28">
        <v>462119011</v>
      </c>
      <c r="B547" s="29" t="s">
        <v>387</v>
      </c>
      <c r="C547" s="30">
        <v>81772.91</v>
      </c>
      <c r="D547" s="30">
        <v>25075.14</v>
      </c>
      <c r="E547" s="31">
        <v>0</v>
      </c>
      <c r="F547" s="30">
        <v>25075.14</v>
      </c>
      <c r="G547" s="30">
        <v>106848.05</v>
      </c>
    </row>
    <row r="548" spans="1:7" customFormat="1" ht="15" customHeight="1" x14ac:dyDescent="0.25">
      <c r="A548" s="28">
        <v>462119011000001</v>
      </c>
      <c r="B548" s="29" t="s">
        <v>388</v>
      </c>
      <c r="C548" s="30">
        <v>56721.26</v>
      </c>
      <c r="D548" s="30">
        <v>24777.65</v>
      </c>
      <c r="E548" s="31">
        <v>0</v>
      </c>
      <c r="F548" s="30">
        <v>24777.65</v>
      </c>
      <c r="G548" s="30">
        <v>81498.91</v>
      </c>
    </row>
    <row r="549" spans="1:7" customFormat="1" ht="15" customHeight="1" x14ac:dyDescent="0.25">
      <c r="A549" s="28">
        <v>462119011000003</v>
      </c>
      <c r="B549" s="29" t="s">
        <v>389</v>
      </c>
      <c r="C549" s="30">
        <v>25051.65</v>
      </c>
      <c r="D549" s="30">
        <v>297.49</v>
      </c>
      <c r="E549" s="31">
        <v>0</v>
      </c>
      <c r="F549" s="30">
        <v>297.49</v>
      </c>
      <c r="G549" s="30">
        <v>25349.14</v>
      </c>
    </row>
    <row r="550" spans="1:7" customFormat="1" ht="15" customHeight="1" x14ac:dyDescent="0.25">
      <c r="A550" s="28">
        <v>462119012</v>
      </c>
      <c r="B550" s="29" t="s">
        <v>390</v>
      </c>
      <c r="C550" s="30">
        <v>19250</v>
      </c>
      <c r="D550" s="30">
        <v>1925</v>
      </c>
      <c r="E550" s="31">
        <v>0</v>
      </c>
      <c r="F550" s="30">
        <v>1925</v>
      </c>
      <c r="G550" s="30">
        <v>21175</v>
      </c>
    </row>
    <row r="551" spans="1:7" customFormat="1" ht="15" customHeight="1" x14ac:dyDescent="0.25">
      <c r="A551" s="28">
        <v>462119012000001</v>
      </c>
      <c r="B551" s="29" t="s">
        <v>391</v>
      </c>
      <c r="C551" s="30">
        <v>19250</v>
      </c>
      <c r="D551" s="30">
        <v>1925</v>
      </c>
      <c r="E551" s="31">
        <v>0</v>
      </c>
      <c r="F551" s="30">
        <v>1925</v>
      </c>
      <c r="G551" s="30">
        <v>21175</v>
      </c>
    </row>
    <row r="552" spans="1:7" customFormat="1" ht="15" customHeight="1" x14ac:dyDescent="0.25">
      <c r="A552" s="28">
        <v>462119013</v>
      </c>
      <c r="B552" s="29" t="s">
        <v>392</v>
      </c>
      <c r="C552" s="30">
        <v>87582.61</v>
      </c>
      <c r="D552" s="30">
        <v>8188.97</v>
      </c>
      <c r="E552" s="31">
        <v>0</v>
      </c>
      <c r="F552" s="30">
        <v>8188.97</v>
      </c>
      <c r="G552" s="30">
        <v>95771.58</v>
      </c>
    </row>
    <row r="553" spans="1:7" customFormat="1" ht="15" customHeight="1" x14ac:dyDescent="0.25">
      <c r="A553" s="28">
        <v>462119013000002</v>
      </c>
      <c r="B553" s="29" t="s">
        <v>393</v>
      </c>
      <c r="C553" s="30">
        <v>29946</v>
      </c>
      <c r="D553" s="30">
        <v>4000</v>
      </c>
      <c r="E553" s="31">
        <v>0</v>
      </c>
      <c r="F553" s="30">
        <v>4000</v>
      </c>
      <c r="G553" s="30">
        <v>33946</v>
      </c>
    </row>
    <row r="554" spans="1:7" customFormat="1" ht="15" customHeight="1" x14ac:dyDescent="0.25">
      <c r="A554" s="28">
        <v>462119013000003</v>
      </c>
      <c r="B554" s="29" t="s">
        <v>394</v>
      </c>
      <c r="C554" s="30">
        <v>57636.61</v>
      </c>
      <c r="D554" s="30">
        <v>4188.97</v>
      </c>
      <c r="E554" s="31">
        <v>0</v>
      </c>
      <c r="F554" s="30">
        <v>4188.97</v>
      </c>
      <c r="G554" s="30">
        <v>61825.58</v>
      </c>
    </row>
    <row r="555" spans="1:7" customFormat="1" ht="15" customHeight="1" x14ac:dyDescent="0.25">
      <c r="A555" s="28">
        <v>462119014</v>
      </c>
      <c r="B555" s="29" t="s">
        <v>395</v>
      </c>
      <c r="C555" s="30">
        <v>1088560.4099999999</v>
      </c>
      <c r="D555" s="30">
        <v>45475.69</v>
      </c>
      <c r="E555" s="31">
        <v>17975.060000000001</v>
      </c>
      <c r="F555" s="30">
        <v>27500.63</v>
      </c>
      <c r="G555" s="30">
        <v>1116061.04</v>
      </c>
    </row>
    <row r="556" spans="1:7" customFormat="1" ht="15" customHeight="1" x14ac:dyDescent="0.25">
      <c r="A556" s="28">
        <v>462119014000001</v>
      </c>
      <c r="B556" s="29" t="s">
        <v>396</v>
      </c>
      <c r="C556" s="30">
        <v>214036</v>
      </c>
      <c r="D556" s="30">
        <v>0</v>
      </c>
      <c r="E556" s="31">
        <v>0</v>
      </c>
      <c r="F556" s="30">
        <v>0</v>
      </c>
      <c r="G556" s="30">
        <v>214036</v>
      </c>
    </row>
    <row r="557" spans="1:7" customFormat="1" ht="15" customHeight="1" x14ac:dyDescent="0.25">
      <c r="A557" s="28">
        <v>462119014000004</v>
      </c>
      <c r="B557" s="29" t="s">
        <v>397</v>
      </c>
      <c r="C557" s="30">
        <v>144972.43</v>
      </c>
      <c r="D557" s="30">
        <v>41308.01</v>
      </c>
      <c r="E557" s="31">
        <v>14723.22</v>
      </c>
      <c r="F557" s="30">
        <v>26584.79</v>
      </c>
      <c r="G557" s="30">
        <v>171557.22</v>
      </c>
    </row>
    <row r="558" spans="1:7" customFormat="1" ht="15" customHeight="1" x14ac:dyDescent="0.25">
      <c r="A558" s="28">
        <v>462119014000005</v>
      </c>
      <c r="B558" s="29" t="s">
        <v>398</v>
      </c>
      <c r="C558" s="30">
        <v>74697.42</v>
      </c>
      <c r="D558" s="30">
        <v>4167.68</v>
      </c>
      <c r="E558" s="31">
        <v>3056.84</v>
      </c>
      <c r="F558" s="30">
        <v>1110.8399999999999</v>
      </c>
      <c r="G558" s="30">
        <v>75808.259999999995</v>
      </c>
    </row>
    <row r="559" spans="1:7" customFormat="1" ht="15" customHeight="1" x14ac:dyDescent="0.25">
      <c r="A559" s="28">
        <v>462119014000007</v>
      </c>
      <c r="B559" s="29" t="s">
        <v>399</v>
      </c>
      <c r="C559" s="30">
        <v>583293.4</v>
      </c>
      <c r="D559" s="30">
        <v>0</v>
      </c>
      <c r="E559" s="31">
        <v>195</v>
      </c>
      <c r="F559" s="30">
        <v>-195</v>
      </c>
      <c r="G559" s="30">
        <v>583098.4</v>
      </c>
    </row>
    <row r="560" spans="1:7" customFormat="1" ht="15" customHeight="1" x14ac:dyDescent="0.25">
      <c r="A560" s="28">
        <v>462119014000012</v>
      </c>
      <c r="B560" s="29" t="s">
        <v>400</v>
      </c>
      <c r="C560" s="30">
        <v>71561.16</v>
      </c>
      <c r="D560" s="30">
        <v>0</v>
      </c>
      <c r="E560" s="31">
        <v>0</v>
      </c>
      <c r="F560" s="30">
        <v>0</v>
      </c>
      <c r="G560" s="30">
        <v>71561.16</v>
      </c>
    </row>
    <row r="561" spans="1:7" customFormat="1" ht="15" customHeight="1" x14ac:dyDescent="0.25">
      <c r="A561" s="28">
        <v>462119015</v>
      </c>
      <c r="B561" s="29" t="s">
        <v>401</v>
      </c>
      <c r="C561" s="30">
        <v>8427.25</v>
      </c>
      <c r="D561" s="30">
        <v>1962.84</v>
      </c>
      <c r="E561" s="31">
        <v>911.4</v>
      </c>
      <c r="F561" s="30">
        <v>1051.44</v>
      </c>
      <c r="G561" s="30">
        <v>9478.69</v>
      </c>
    </row>
    <row r="562" spans="1:7" customFormat="1" ht="15" customHeight="1" x14ac:dyDescent="0.25">
      <c r="A562" s="28">
        <v>462119015000001</v>
      </c>
      <c r="B562" s="29" t="s">
        <v>402</v>
      </c>
      <c r="C562" s="30">
        <v>8427.25</v>
      </c>
      <c r="D562" s="30">
        <v>1962.84</v>
      </c>
      <c r="E562" s="31">
        <v>911.4</v>
      </c>
      <c r="F562" s="30">
        <v>1051.44</v>
      </c>
      <c r="G562" s="30">
        <v>9478.69</v>
      </c>
    </row>
    <row r="563" spans="1:7" customFormat="1" ht="15" customHeight="1" x14ac:dyDescent="0.25">
      <c r="A563" s="28">
        <v>462119019</v>
      </c>
      <c r="B563" s="29" t="s">
        <v>315</v>
      </c>
      <c r="C563" s="30">
        <v>934207.96</v>
      </c>
      <c r="D563" s="30">
        <v>87352.58</v>
      </c>
      <c r="E563" s="31">
        <v>5945.59</v>
      </c>
      <c r="F563" s="30">
        <v>81406.990000000005</v>
      </c>
      <c r="G563" s="30">
        <v>1015614.95</v>
      </c>
    </row>
    <row r="564" spans="1:7" customFormat="1" ht="15" customHeight="1" x14ac:dyDescent="0.25">
      <c r="A564" s="28">
        <v>462119019000001</v>
      </c>
      <c r="B564" s="29" t="s">
        <v>403</v>
      </c>
      <c r="C564" s="30">
        <v>10014.93</v>
      </c>
      <c r="D564" s="30">
        <v>14579.88</v>
      </c>
      <c r="E564" s="31">
        <v>0</v>
      </c>
      <c r="F564" s="30">
        <v>14579.88</v>
      </c>
      <c r="G564" s="30">
        <v>24594.81</v>
      </c>
    </row>
    <row r="565" spans="1:7" customFormat="1" ht="15" customHeight="1" x14ac:dyDescent="0.25">
      <c r="A565" s="28">
        <v>462119019000002</v>
      </c>
      <c r="B565" s="29" t="s">
        <v>404</v>
      </c>
      <c r="C565" s="30">
        <v>680029.25</v>
      </c>
      <c r="D565" s="30">
        <v>65264.84</v>
      </c>
      <c r="E565" s="31">
        <v>5945.59</v>
      </c>
      <c r="F565" s="30">
        <v>59319.25</v>
      </c>
      <c r="G565" s="30">
        <v>739348.5</v>
      </c>
    </row>
    <row r="566" spans="1:7" customFormat="1" ht="15" customHeight="1" x14ac:dyDescent="0.25">
      <c r="A566" s="28">
        <v>462119019000004</v>
      </c>
      <c r="B566" s="29" t="s">
        <v>405</v>
      </c>
      <c r="C566" s="30">
        <v>232520.95999999999</v>
      </c>
      <c r="D566" s="30">
        <v>7507.86</v>
      </c>
      <c r="E566" s="31">
        <v>0</v>
      </c>
      <c r="F566" s="30">
        <v>7507.86</v>
      </c>
      <c r="G566" s="30">
        <v>240028.82</v>
      </c>
    </row>
    <row r="567" spans="1:7" customFormat="1" ht="15" customHeight="1" x14ac:dyDescent="0.25">
      <c r="A567" s="28">
        <v>462119019000009</v>
      </c>
      <c r="B567" s="29" t="s">
        <v>509</v>
      </c>
      <c r="C567" s="30">
        <v>11642.82</v>
      </c>
      <c r="D567" s="30">
        <v>0</v>
      </c>
      <c r="E567" s="31">
        <v>0</v>
      </c>
      <c r="F567" s="30">
        <v>0</v>
      </c>
      <c r="G567" s="30">
        <v>11642.82</v>
      </c>
    </row>
    <row r="568" spans="1:7" customFormat="1" ht="15" customHeight="1" x14ac:dyDescent="0.25">
      <c r="A568" s="28">
        <v>463</v>
      </c>
      <c r="B568" s="29" t="s">
        <v>406</v>
      </c>
      <c r="C568" s="30">
        <v>1523224.44</v>
      </c>
      <c r="D568" s="30">
        <v>157108.85999999999</v>
      </c>
      <c r="E568" s="31">
        <v>5400.29</v>
      </c>
      <c r="F568" s="30">
        <v>151708.57</v>
      </c>
      <c r="G568" s="30">
        <v>1674933.01</v>
      </c>
    </row>
    <row r="569" spans="1:7" customFormat="1" ht="15" customHeight="1" x14ac:dyDescent="0.25">
      <c r="A569" s="28">
        <v>4631</v>
      </c>
      <c r="B569" s="29" t="s">
        <v>407</v>
      </c>
      <c r="C569" s="30">
        <v>260482.82</v>
      </c>
      <c r="D569" s="30">
        <v>30478.25</v>
      </c>
      <c r="E569" s="31">
        <v>0</v>
      </c>
      <c r="F569" s="30">
        <v>30478.25</v>
      </c>
      <c r="G569" s="30">
        <v>290961.07</v>
      </c>
    </row>
    <row r="570" spans="1:7" customFormat="1" ht="15" customHeight="1" x14ac:dyDescent="0.25">
      <c r="A570" s="28">
        <v>46311</v>
      </c>
      <c r="B570" s="29" t="s">
        <v>408</v>
      </c>
      <c r="C570" s="30">
        <v>260482.82</v>
      </c>
      <c r="D570" s="30">
        <v>30478.25</v>
      </c>
      <c r="E570" s="31">
        <v>0</v>
      </c>
      <c r="F570" s="30">
        <v>30478.25</v>
      </c>
      <c r="G570" s="30">
        <v>290961.07</v>
      </c>
    </row>
    <row r="571" spans="1:7" customFormat="1" ht="15" customHeight="1" x14ac:dyDescent="0.25">
      <c r="A571" s="28">
        <v>463119</v>
      </c>
      <c r="B571" s="29" t="s">
        <v>407</v>
      </c>
      <c r="C571" s="30">
        <v>260482.82</v>
      </c>
      <c r="D571" s="30">
        <v>30478.25</v>
      </c>
      <c r="E571" s="31">
        <v>0</v>
      </c>
      <c r="F571" s="30">
        <v>30478.25</v>
      </c>
      <c r="G571" s="30">
        <v>290961.07</v>
      </c>
    </row>
    <row r="572" spans="1:7" customFormat="1" ht="15" customHeight="1" x14ac:dyDescent="0.25">
      <c r="A572" s="28">
        <v>46311901</v>
      </c>
      <c r="B572" s="29" t="s">
        <v>407</v>
      </c>
      <c r="C572" s="30">
        <v>260482.82</v>
      </c>
      <c r="D572" s="30">
        <v>30478.25</v>
      </c>
      <c r="E572" s="31">
        <v>0</v>
      </c>
      <c r="F572" s="30">
        <v>30478.25</v>
      </c>
      <c r="G572" s="30">
        <v>290961.07</v>
      </c>
    </row>
    <row r="573" spans="1:7" customFormat="1" ht="15" customHeight="1" x14ac:dyDescent="0.25">
      <c r="A573" s="28">
        <v>463119011</v>
      </c>
      <c r="B573" s="29" t="s">
        <v>409</v>
      </c>
      <c r="C573" s="30">
        <v>188873.16</v>
      </c>
      <c r="D573" s="30">
        <v>22510.36</v>
      </c>
      <c r="E573" s="31">
        <v>0</v>
      </c>
      <c r="F573" s="30">
        <v>22510.36</v>
      </c>
      <c r="G573" s="30">
        <v>211383.52</v>
      </c>
    </row>
    <row r="574" spans="1:7" customFormat="1" ht="15" customHeight="1" x14ac:dyDescent="0.25">
      <c r="A574" s="28">
        <v>463119011000001</v>
      </c>
      <c r="B574" s="29" t="s">
        <v>409</v>
      </c>
      <c r="C574" s="30">
        <v>188873.16</v>
      </c>
      <c r="D574" s="30">
        <v>22510.36</v>
      </c>
      <c r="E574" s="31">
        <v>0</v>
      </c>
      <c r="F574" s="30">
        <v>22510.36</v>
      </c>
      <c r="G574" s="30">
        <v>211383.52</v>
      </c>
    </row>
    <row r="575" spans="1:7" customFormat="1" ht="15" customHeight="1" x14ac:dyDescent="0.25">
      <c r="A575" s="28">
        <v>463119013</v>
      </c>
      <c r="B575" s="29" t="s">
        <v>410</v>
      </c>
      <c r="C575" s="30">
        <v>71609.66</v>
      </c>
      <c r="D575" s="30">
        <v>7967.89</v>
      </c>
      <c r="E575" s="31">
        <v>0</v>
      </c>
      <c r="F575" s="30">
        <v>7967.89</v>
      </c>
      <c r="G575" s="30">
        <v>79577.55</v>
      </c>
    </row>
    <row r="576" spans="1:7" customFormat="1" ht="15" customHeight="1" x14ac:dyDescent="0.25">
      <c r="A576" s="28">
        <v>463119013000001</v>
      </c>
      <c r="B576" s="29" t="s">
        <v>411</v>
      </c>
      <c r="C576" s="30">
        <v>71609.66</v>
      </c>
      <c r="D576" s="30">
        <v>7967.89</v>
      </c>
      <c r="E576" s="31">
        <v>0</v>
      </c>
      <c r="F576" s="30">
        <v>7967.89</v>
      </c>
      <c r="G576" s="30">
        <v>79577.55</v>
      </c>
    </row>
    <row r="577" spans="1:7" customFormat="1" ht="15" customHeight="1" x14ac:dyDescent="0.25">
      <c r="A577" s="28">
        <v>4633</v>
      </c>
      <c r="B577" s="29" t="s">
        <v>412</v>
      </c>
      <c r="C577" s="30">
        <v>43798.64</v>
      </c>
      <c r="D577" s="30">
        <v>3633.85</v>
      </c>
      <c r="E577" s="31">
        <v>805</v>
      </c>
      <c r="F577" s="30">
        <v>2828.85</v>
      </c>
      <c r="G577" s="30">
        <v>46627.49</v>
      </c>
    </row>
    <row r="578" spans="1:7" customFormat="1" ht="15" customHeight="1" x14ac:dyDescent="0.25">
      <c r="A578" s="28">
        <v>46331</v>
      </c>
      <c r="B578" s="29" t="s">
        <v>413</v>
      </c>
      <c r="C578" s="30">
        <v>43798.64</v>
      </c>
      <c r="D578" s="30">
        <v>3633.85</v>
      </c>
      <c r="E578" s="31">
        <v>805</v>
      </c>
      <c r="F578" s="30">
        <v>2828.85</v>
      </c>
      <c r="G578" s="30">
        <v>46627.49</v>
      </c>
    </row>
    <row r="579" spans="1:7" customFormat="1" ht="15" customHeight="1" x14ac:dyDescent="0.25">
      <c r="A579" s="28">
        <v>463319</v>
      </c>
      <c r="B579" s="29" t="s">
        <v>413</v>
      </c>
      <c r="C579" s="30">
        <v>43798.64</v>
      </c>
      <c r="D579" s="30">
        <v>3633.85</v>
      </c>
      <c r="E579" s="31">
        <v>805</v>
      </c>
      <c r="F579" s="30">
        <v>2828.85</v>
      </c>
      <c r="G579" s="30">
        <v>46627.49</v>
      </c>
    </row>
    <row r="580" spans="1:7" customFormat="1" ht="15" customHeight="1" x14ac:dyDescent="0.25">
      <c r="A580" s="28">
        <v>46331901</v>
      </c>
      <c r="B580" s="29" t="s">
        <v>412</v>
      </c>
      <c r="C580" s="30">
        <v>43798.64</v>
      </c>
      <c r="D580" s="30">
        <v>3633.85</v>
      </c>
      <c r="E580" s="31">
        <v>805</v>
      </c>
      <c r="F580" s="30">
        <v>2828.85</v>
      </c>
      <c r="G580" s="30">
        <v>46627.49</v>
      </c>
    </row>
    <row r="581" spans="1:7" customFormat="1" ht="15" customHeight="1" x14ac:dyDescent="0.25">
      <c r="A581" s="28">
        <v>463319011</v>
      </c>
      <c r="B581" s="29" t="s">
        <v>409</v>
      </c>
      <c r="C581" s="30">
        <v>179.89</v>
      </c>
      <c r="D581" s="30">
        <v>0</v>
      </c>
      <c r="E581" s="31">
        <v>0</v>
      </c>
      <c r="F581" s="30">
        <v>0</v>
      </c>
      <c r="G581" s="30">
        <v>179.89</v>
      </c>
    </row>
    <row r="582" spans="1:7" customFormat="1" ht="15" customHeight="1" x14ac:dyDescent="0.25">
      <c r="A582" s="28">
        <v>463319011000002</v>
      </c>
      <c r="B582" s="29" t="s">
        <v>414</v>
      </c>
      <c r="C582" s="30">
        <v>179.89</v>
      </c>
      <c r="D582" s="30">
        <v>0</v>
      </c>
      <c r="E582" s="31">
        <v>0</v>
      </c>
      <c r="F582" s="30">
        <v>0</v>
      </c>
      <c r="G582" s="30">
        <v>179.89</v>
      </c>
    </row>
    <row r="583" spans="1:7" customFormat="1" ht="15" customHeight="1" x14ac:dyDescent="0.25">
      <c r="A583" s="28">
        <v>463319012</v>
      </c>
      <c r="B583" s="29" t="s">
        <v>415</v>
      </c>
      <c r="C583" s="30">
        <v>33000.559999999998</v>
      </c>
      <c r="D583" s="30">
        <v>2828.85</v>
      </c>
      <c r="E583" s="31">
        <v>0</v>
      </c>
      <c r="F583" s="30">
        <v>2828.85</v>
      </c>
      <c r="G583" s="30">
        <v>35829.410000000003</v>
      </c>
    </row>
    <row r="584" spans="1:7" customFormat="1" ht="15" customHeight="1" x14ac:dyDescent="0.25">
      <c r="A584" s="28">
        <v>463319012000002</v>
      </c>
      <c r="B584" s="29" t="s">
        <v>416</v>
      </c>
      <c r="C584" s="30">
        <v>33000.559999999998</v>
      </c>
      <c r="D584" s="30">
        <v>2828.85</v>
      </c>
      <c r="E584" s="31">
        <v>0</v>
      </c>
      <c r="F584" s="30">
        <v>2828.85</v>
      </c>
      <c r="G584" s="30">
        <v>35829.410000000003</v>
      </c>
    </row>
    <row r="585" spans="1:7" customFormat="1" ht="15" customHeight="1" x14ac:dyDescent="0.25">
      <c r="A585" s="28">
        <v>463319013</v>
      </c>
      <c r="B585" s="29" t="s">
        <v>417</v>
      </c>
      <c r="C585" s="30">
        <v>10618.19</v>
      </c>
      <c r="D585" s="30">
        <v>805</v>
      </c>
      <c r="E585" s="31">
        <v>805</v>
      </c>
      <c r="F585" s="30">
        <v>0</v>
      </c>
      <c r="G585" s="30">
        <v>10618.19</v>
      </c>
    </row>
    <row r="586" spans="1:7" customFormat="1" ht="15" customHeight="1" x14ac:dyDescent="0.25">
      <c r="A586" s="28">
        <v>463319013000001</v>
      </c>
      <c r="B586" s="29" t="s">
        <v>418</v>
      </c>
      <c r="C586" s="30">
        <v>10618.19</v>
      </c>
      <c r="D586" s="30">
        <v>805</v>
      </c>
      <c r="E586" s="31">
        <v>805</v>
      </c>
      <c r="F586" s="30">
        <v>0</v>
      </c>
      <c r="G586" s="30">
        <v>10618.19</v>
      </c>
    </row>
    <row r="587" spans="1:7" customFormat="1" ht="15" customHeight="1" x14ac:dyDescent="0.25">
      <c r="A587" s="28">
        <v>4637</v>
      </c>
      <c r="B587" s="29" t="s">
        <v>419</v>
      </c>
      <c r="C587" s="30">
        <v>28929.65</v>
      </c>
      <c r="D587" s="30">
        <v>2741.47</v>
      </c>
      <c r="E587" s="31">
        <v>0</v>
      </c>
      <c r="F587" s="30">
        <v>2741.47</v>
      </c>
      <c r="G587" s="30">
        <v>31671.119999999999</v>
      </c>
    </row>
    <row r="588" spans="1:7" customFormat="1" ht="15" customHeight="1" x14ac:dyDescent="0.25">
      <c r="A588" s="28">
        <v>46371</v>
      </c>
      <c r="B588" s="29" t="s">
        <v>420</v>
      </c>
      <c r="C588" s="30">
        <v>28929.65</v>
      </c>
      <c r="D588" s="30">
        <v>2741.47</v>
      </c>
      <c r="E588" s="31">
        <v>0</v>
      </c>
      <c r="F588" s="30">
        <v>2741.47</v>
      </c>
      <c r="G588" s="30">
        <v>31671.119999999999</v>
      </c>
    </row>
    <row r="589" spans="1:7" customFormat="1" ht="15" customHeight="1" x14ac:dyDescent="0.25">
      <c r="A589" s="28">
        <v>463719</v>
      </c>
      <c r="B589" s="29" t="s">
        <v>420</v>
      </c>
      <c r="C589" s="30">
        <v>28929.65</v>
      </c>
      <c r="D589" s="30">
        <v>2741.47</v>
      </c>
      <c r="E589" s="31">
        <v>0</v>
      </c>
      <c r="F589" s="30">
        <v>2741.47</v>
      </c>
      <c r="G589" s="30">
        <v>31671.119999999999</v>
      </c>
    </row>
    <row r="590" spans="1:7" customFormat="1" ht="15" customHeight="1" x14ac:dyDescent="0.25">
      <c r="A590" s="28">
        <v>46371901</v>
      </c>
      <c r="B590" s="29" t="s">
        <v>421</v>
      </c>
      <c r="C590" s="30">
        <v>28929.65</v>
      </c>
      <c r="D590" s="30">
        <v>2741.47</v>
      </c>
      <c r="E590" s="31">
        <v>0</v>
      </c>
      <c r="F590" s="30">
        <v>2741.47</v>
      </c>
      <c r="G590" s="30">
        <v>31671.119999999999</v>
      </c>
    </row>
    <row r="591" spans="1:7" customFormat="1" ht="15" customHeight="1" x14ac:dyDescent="0.25">
      <c r="A591" s="28">
        <v>463719011</v>
      </c>
      <c r="B591" s="29" t="s">
        <v>422</v>
      </c>
      <c r="C591" s="30">
        <v>28929.65</v>
      </c>
      <c r="D591" s="30">
        <v>2741.47</v>
      </c>
      <c r="E591" s="31">
        <v>0</v>
      </c>
      <c r="F591" s="30">
        <v>2741.47</v>
      </c>
      <c r="G591" s="30">
        <v>31671.119999999999</v>
      </c>
    </row>
    <row r="592" spans="1:7" customFormat="1" ht="15" customHeight="1" x14ac:dyDescent="0.25">
      <c r="A592" s="28">
        <v>463719011000001</v>
      </c>
      <c r="B592" s="29" t="s">
        <v>423</v>
      </c>
      <c r="C592" s="30">
        <v>11819</v>
      </c>
      <c r="D592" s="30">
        <v>1181.9000000000001</v>
      </c>
      <c r="E592" s="31">
        <v>0</v>
      </c>
      <c r="F592" s="30">
        <v>1181.9000000000001</v>
      </c>
      <c r="G592" s="30">
        <v>13000.9</v>
      </c>
    </row>
    <row r="593" spans="1:7" customFormat="1" ht="15" customHeight="1" x14ac:dyDescent="0.25">
      <c r="A593" s="28">
        <v>463719011000002</v>
      </c>
      <c r="B593" s="29" t="s">
        <v>424</v>
      </c>
      <c r="C593" s="30">
        <v>7964.9</v>
      </c>
      <c r="D593" s="30">
        <v>645</v>
      </c>
      <c r="E593" s="31">
        <v>0</v>
      </c>
      <c r="F593" s="30">
        <v>645</v>
      </c>
      <c r="G593" s="30">
        <v>8609.9</v>
      </c>
    </row>
    <row r="594" spans="1:7" customFormat="1" ht="15" customHeight="1" x14ac:dyDescent="0.25">
      <c r="A594" s="28">
        <v>463719011000003</v>
      </c>
      <c r="B594" s="29" t="s">
        <v>425</v>
      </c>
      <c r="C594" s="30">
        <v>4158.2</v>
      </c>
      <c r="D594" s="30">
        <v>415.82</v>
      </c>
      <c r="E594" s="31">
        <v>0</v>
      </c>
      <c r="F594" s="30">
        <v>415.82</v>
      </c>
      <c r="G594" s="30">
        <v>4574.0200000000004</v>
      </c>
    </row>
    <row r="595" spans="1:7" customFormat="1" ht="15" customHeight="1" x14ac:dyDescent="0.25">
      <c r="A595" s="28">
        <v>463719011000004</v>
      </c>
      <c r="B595" s="29" t="s">
        <v>426</v>
      </c>
      <c r="C595" s="30">
        <v>4987.55</v>
      </c>
      <c r="D595" s="30">
        <v>498.75</v>
      </c>
      <c r="E595" s="31">
        <v>0</v>
      </c>
      <c r="F595" s="30">
        <v>498.75</v>
      </c>
      <c r="G595" s="30">
        <v>5486.3</v>
      </c>
    </row>
    <row r="596" spans="1:7" customFormat="1" ht="15" customHeight="1" x14ac:dyDescent="0.25">
      <c r="A596" s="28">
        <v>4638</v>
      </c>
      <c r="B596" s="29" t="s">
        <v>427</v>
      </c>
      <c r="C596" s="30">
        <v>323751.81</v>
      </c>
      <c r="D596" s="30">
        <v>32324.13</v>
      </c>
      <c r="E596" s="31">
        <v>0</v>
      </c>
      <c r="F596" s="30">
        <v>32324.13</v>
      </c>
      <c r="G596" s="30">
        <v>356075.94</v>
      </c>
    </row>
    <row r="597" spans="1:7" customFormat="1" ht="15" customHeight="1" x14ac:dyDescent="0.25">
      <c r="A597" s="28">
        <v>46381</v>
      </c>
      <c r="B597" s="29" t="s">
        <v>428</v>
      </c>
      <c r="C597" s="30">
        <v>323751.81</v>
      </c>
      <c r="D597" s="30">
        <v>32324.13</v>
      </c>
      <c r="E597" s="31">
        <v>0</v>
      </c>
      <c r="F597" s="30">
        <v>32324.13</v>
      </c>
      <c r="G597" s="30">
        <v>356075.94</v>
      </c>
    </row>
    <row r="598" spans="1:7" customFormat="1" ht="15" customHeight="1" x14ac:dyDescent="0.25">
      <c r="A598" s="28">
        <v>463819</v>
      </c>
      <c r="B598" s="29" t="s">
        <v>428</v>
      </c>
      <c r="C598" s="30">
        <v>323751.81</v>
      </c>
      <c r="D598" s="30">
        <v>32324.13</v>
      </c>
      <c r="E598" s="31">
        <v>0</v>
      </c>
      <c r="F598" s="30">
        <v>32324.13</v>
      </c>
      <c r="G598" s="30">
        <v>356075.94</v>
      </c>
    </row>
    <row r="599" spans="1:7" customFormat="1" ht="15" customHeight="1" x14ac:dyDescent="0.25">
      <c r="A599" s="28">
        <v>46381901</v>
      </c>
      <c r="B599" s="29" t="s">
        <v>427</v>
      </c>
      <c r="C599" s="30">
        <v>323751.81</v>
      </c>
      <c r="D599" s="30">
        <v>32324.13</v>
      </c>
      <c r="E599" s="31">
        <v>0</v>
      </c>
      <c r="F599" s="30">
        <v>32324.13</v>
      </c>
      <c r="G599" s="30">
        <v>356075.94</v>
      </c>
    </row>
    <row r="600" spans="1:7" customFormat="1" ht="15" customHeight="1" x14ac:dyDescent="0.25">
      <c r="A600" s="28">
        <v>463819011</v>
      </c>
      <c r="B600" s="29" t="s">
        <v>427</v>
      </c>
      <c r="C600" s="30">
        <v>323751.81</v>
      </c>
      <c r="D600" s="30">
        <v>32324.13</v>
      </c>
      <c r="E600" s="31">
        <v>0</v>
      </c>
      <c r="F600" s="30">
        <v>32324.13</v>
      </c>
      <c r="G600" s="30">
        <v>356075.94</v>
      </c>
    </row>
    <row r="601" spans="1:7" customFormat="1" ht="15" customHeight="1" x14ac:dyDescent="0.25">
      <c r="A601" s="28">
        <v>463819011000002</v>
      </c>
      <c r="B601" s="29" t="s">
        <v>429</v>
      </c>
      <c r="C601" s="30">
        <v>134679.31</v>
      </c>
      <c r="D601" s="30">
        <v>13416.88</v>
      </c>
      <c r="E601" s="31">
        <v>0</v>
      </c>
      <c r="F601" s="30">
        <v>13416.88</v>
      </c>
      <c r="G601" s="30">
        <v>148096.19</v>
      </c>
    </row>
    <row r="602" spans="1:7" customFormat="1" ht="15" customHeight="1" x14ac:dyDescent="0.25">
      <c r="A602" s="28">
        <v>463819011000003</v>
      </c>
      <c r="B602" s="29" t="s">
        <v>430</v>
      </c>
      <c r="C602" s="30">
        <v>189072.5</v>
      </c>
      <c r="D602" s="30">
        <v>18907.25</v>
      </c>
      <c r="E602" s="31">
        <v>0</v>
      </c>
      <c r="F602" s="30">
        <v>18907.25</v>
      </c>
      <c r="G602" s="30">
        <v>207979.75</v>
      </c>
    </row>
    <row r="603" spans="1:7" customFormat="1" ht="15" customHeight="1" x14ac:dyDescent="0.25">
      <c r="A603" s="28">
        <v>4639</v>
      </c>
      <c r="B603" s="29" t="s">
        <v>431</v>
      </c>
      <c r="C603" s="30">
        <v>866261.52</v>
      </c>
      <c r="D603" s="30">
        <v>87931.16</v>
      </c>
      <c r="E603" s="31">
        <v>4595.29</v>
      </c>
      <c r="F603" s="30">
        <v>83335.87</v>
      </c>
      <c r="G603" s="30">
        <v>949597.39</v>
      </c>
    </row>
    <row r="604" spans="1:7" customFormat="1" ht="15" customHeight="1" x14ac:dyDescent="0.25">
      <c r="A604" s="28">
        <v>46391</v>
      </c>
      <c r="B604" s="29" t="s">
        <v>432</v>
      </c>
      <c r="C604" s="30">
        <v>866261.52</v>
      </c>
      <c r="D604" s="30">
        <v>87931.16</v>
      </c>
      <c r="E604" s="31">
        <v>4595.29</v>
      </c>
      <c r="F604" s="30">
        <v>83335.87</v>
      </c>
      <c r="G604" s="30">
        <v>949597.39</v>
      </c>
    </row>
    <row r="605" spans="1:7" customFormat="1" ht="15" customHeight="1" x14ac:dyDescent="0.25">
      <c r="A605" s="28">
        <v>463919</v>
      </c>
      <c r="B605" s="29" t="s">
        <v>432</v>
      </c>
      <c r="C605" s="30">
        <v>866261.52</v>
      </c>
      <c r="D605" s="30">
        <v>87931.16</v>
      </c>
      <c r="E605" s="31">
        <v>4595.29</v>
      </c>
      <c r="F605" s="30">
        <v>83335.87</v>
      </c>
      <c r="G605" s="30">
        <v>949597.39</v>
      </c>
    </row>
    <row r="606" spans="1:7" customFormat="1" ht="15" customHeight="1" x14ac:dyDescent="0.25">
      <c r="A606" s="28">
        <v>46391901</v>
      </c>
      <c r="B606" s="29" t="s">
        <v>431</v>
      </c>
      <c r="C606" s="30">
        <v>866261.52</v>
      </c>
      <c r="D606" s="30">
        <v>87931.16</v>
      </c>
      <c r="E606" s="31">
        <v>4595.29</v>
      </c>
      <c r="F606" s="30">
        <v>83335.87</v>
      </c>
      <c r="G606" s="30">
        <v>949597.39</v>
      </c>
    </row>
    <row r="607" spans="1:7" customFormat="1" ht="15" customHeight="1" x14ac:dyDescent="0.25">
      <c r="A607" s="28">
        <v>463919011</v>
      </c>
      <c r="B607" s="29" t="s">
        <v>433</v>
      </c>
      <c r="C607" s="30">
        <v>651.35</v>
      </c>
      <c r="D607" s="30">
        <v>280.86</v>
      </c>
      <c r="E607" s="31">
        <v>0</v>
      </c>
      <c r="F607" s="30">
        <v>280.86</v>
      </c>
      <c r="G607" s="30">
        <v>932.21</v>
      </c>
    </row>
    <row r="608" spans="1:7" customFormat="1" ht="15" customHeight="1" x14ac:dyDescent="0.25">
      <c r="A608" s="28">
        <v>463919011000001</v>
      </c>
      <c r="B608" s="29" t="s">
        <v>434</v>
      </c>
      <c r="C608" s="30">
        <v>651.35</v>
      </c>
      <c r="D608" s="30">
        <v>280.86</v>
      </c>
      <c r="E608" s="31">
        <v>0</v>
      </c>
      <c r="F608" s="30">
        <v>280.86</v>
      </c>
      <c r="G608" s="30">
        <v>932.21</v>
      </c>
    </row>
    <row r="609" spans="1:7" customFormat="1" ht="15" customHeight="1" x14ac:dyDescent="0.25">
      <c r="A609" s="28">
        <v>463919012</v>
      </c>
      <c r="B609" s="29" t="s">
        <v>435</v>
      </c>
      <c r="C609" s="30">
        <v>32935.019999999997</v>
      </c>
      <c r="D609" s="30">
        <v>1960.42</v>
      </c>
      <c r="E609" s="31">
        <v>0</v>
      </c>
      <c r="F609" s="30">
        <v>1960.42</v>
      </c>
      <c r="G609" s="30">
        <v>34895.440000000002</v>
      </c>
    </row>
    <row r="610" spans="1:7" customFormat="1" ht="15" customHeight="1" x14ac:dyDescent="0.25">
      <c r="A610" s="28">
        <v>463919012000004</v>
      </c>
      <c r="B610" s="29" t="s">
        <v>436</v>
      </c>
      <c r="C610" s="30">
        <v>32935.019999999997</v>
      </c>
      <c r="D610" s="30">
        <v>1960.42</v>
      </c>
      <c r="E610" s="31">
        <v>0</v>
      </c>
      <c r="F610" s="30">
        <v>1960.42</v>
      </c>
      <c r="G610" s="30">
        <v>34895.440000000002</v>
      </c>
    </row>
    <row r="611" spans="1:7" customFormat="1" ht="15" customHeight="1" x14ac:dyDescent="0.25">
      <c r="A611" s="28">
        <v>463919013</v>
      </c>
      <c r="B611" s="29" t="s">
        <v>437</v>
      </c>
      <c r="C611" s="30">
        <v>156442.65</v>
      </c>
      <c r="D611" s="30">
        <v>26690.12</v>
      </c>
      <c r="E611" s="31">
        <v>4595.29</v>
      </c>
      <c r="F611" s="30">
        <v>22094.83</v>
      </c>
      <c r="G611" s="30">
        <v>178537.48</v>
      </c>
    </row>
    <row r="612" spans="1:7" customFormat="1" ht="15" customHeight="1" x14ac:dyDescent="0.25">
      <c r="A612" s="28">
        <v>463919013000001</v>
      </c>
      <c r="B612" s="29" t="s">
        <v>438</v>
      </c>
      <c r="C612" s="30">
        <v>148063.81</v>
      </c>
      <c r="D612" s="30">
        <v>26690.12</v>
      </c>
      <c r="E612" s="31">
        <v>4595.29</v>
      </c>
      <c r="F612" s="30">
        <v>22094.83</v>
      </c>
      <c r="G612" s="30">
        <v>170158.64</v>
      </c>
    </row>
    <row r="613" spans="1:7" customFormat="1" ht="15" customHeight="1" x14ac:dyDescent="0.25">
      <c r="A613" s="28">
        <v>463919013000002</v>
      </c>
      <c r="B613" s="29" t="s">
        <v>439</v>
      </c>
      <c r="C613" s="30">
        <v>8378.84</v>
      </c>
      <c r="D613" s="30">
        <v>0</v>
      </c>
      <c r="E613" s="31">
        <v>0</v>
      </c>
      <c r="F613" s="30">
        <v>0</v>
      </c>
      <c r="G613" s="30">
        <v>8378.84</v>
      </c>
    </row>
    <row r="614" spans="1:7" customFormat="1" ht="15" customHeight="1" x14ac:dyDescent="0.25">
      <c r="A614" s="28">
        <v>463919014</v>
      </c>
      <c r="B614" s="29" t="s">
        <v>440</v>
      </c>
      <c r="C614" s="30">
        <v>200491.18</v>
      </c>
      <c r="D614" s="30">
        <v>17465.849999999999</v>
      </c>
      <c r="E614" s="31">
        <v>0</v>
      </c>
      <c r="F614" s="30">
        <v>17465.849999999999</v>
      </c>
      <c r="G614" s="30">
        <v>217957.03</v>
      </c>
    </row>
    <row r="615" spans="1:7" customFormat="1" ht="15" customHeight="1" x14ac:dyDescent="0.25">
      <c r="A615" s="28">
        <v>463919014000002</v>
      </c>
      <c r="B615" s="29" t="s">
        <v>441</v>
      </c>
      <c r="C615" s="30">
        <v>17514.36</v>
      </c>
      <c r="D615" s="30">
        <v>390</v>
      </c>
      <c r="E615" s="31">
        <v>0</v>
      </c>
      <c r="F615" s="30">
        <v>390</v>
      </c>
      <c r="G615" s="30">
        <v>17904.36</v>
      </c>
    </row>
    <row r="616" spans="1:7" customFormat="1" ht="15" customHeight="1" x14ac:dyDescent="0.25">
      <c r="A616" s="28">
        <v>463919014000003</v>
      </c>
      <c r="B616" s="29" t="s">
        <v>442</v>
      </c>
      <c r="C616" s="30">
        <v>96982.09</v>
      </c>
      <c r="D616" s="30">
        <v>7665.87</v>
      </c>
      <c r="E616" s="31">
        <v>0</v>
      </c>
      <c r="F616" s="30">
        <v>7665.87</v>
      </c>
      <c r="G616" s="30">
        <v>104647.96</v>
      </c>
    </row>
    <row r="617" spans="1:7" customFormat="1" ht="15" customHeight="1" x14ac:dyDescent="0.25">
      <c r="A617" s="28">
        <v>463919014000004</v>
      </c>
      <c r="B617" s="29" t="s">
        <v>443</v>
      </c>
      <c r="C617" s="30">
        <v>60127.28</v>
      </c>
      <c r="D617" s="30">
        <v>5806.19</v>
      </c>
      <c r="E617" s="31">
        <v>0</v>
      </c>
      <c r="F617" s="30">
        <v>5806.19</v>
      </c>
      <c r="G617" s="30">
        <v>65933.47</v>
      </c>
    </row>
    <row r="618" spans="1:7" customFormat="1" ht="15" customHeight="1" x14ac:dyDescent="0.25">
      <c r="A618" s="28">
        <v>463919014000006</v>
      </c>
      <c r="B618" s="29" t="s">
        <v>444</v>
      </c>
      <c r="C618" s="30">
        <v>25867.45</v>
      </c>
      <c r="D618" s="30">
        <v>3603.79</v>
      </c>
      <c r="E618" s="31">
        <v>0</v>
      </c>
      <c r="F618" s="30">
        <v>3603.79</v>
      </c>
      <c r="G618" s="30">
        <v>29471.24</v>
      </c>
    </row>
    <row r="619" spans="1:7" customFormat="1" ht="15" customHeight="1" x14ac:dyDescent="0.25">
      <c r="A619" s="28">
        <v>463919019</v>
      </c>
      <c r="B619" s="29" t="s">
        <v>431</v>
      </c>
      <c r="C619" s="30">
        <v>475741.32</v>
      </c>
      <c r="D619" s="30">
        <v>41533.910000000003</v>
      </c>
      <c r="E619" s="31">
        <v>0</v>
      </c>
      <c r="F619" s="30">
        <v>41533.910000000003</v>
      </c>
      <c r="G619" s="30">
        <v>517275.23</v>
      </c>
    </row>
    <row r="620" spans="1:7" customFormat="1" ht="15" customHeight="1" x14ac:dyDescent="0.25">
      <c r="A620" s="28">
        <v>463919019000002</v>
      </c>
      <c r="B620" s="29" t="s">
        <v>445</v>
      </c>
      <c r="C620" s="30">
        <v>467411.46</v>
      </c>
      <c r="D620" s="30">
        <v>38558.410000000003</v>
      </c>
      <c r="E620" s="31">
        <v>0</v>
      </c>
      <c r="F620" s="30">
        <v>38558.410000000003</v>
      </c>
      <c r="G620" s="30">
        <v>505969.87</v>
      </c>
    </row>
    <row r="621" spans="1:7" customFormat="1" ht="15" customHeight="1" x14ac:dyDescent="0.25">
      <c r="A621" s="28">
        <v>463919019000003</v>
      </c>
      <c r="B621" s="29" t="s">
        <v>510</v>
      </c>
      <c r="C621" s="30">
        <v>7591.48</v>
      </c>
      <c r="D621" s="30">
        <v>2975.5</v>
      </c>
      <c r="E621" s="31">
        <v>0</v>
      </c>
      <c r="F621" s="30">
        <v>2975.5</v>
      </c>
      <c r="G621" s="30">
        <v>10566.98</v>
      </c>
    </row>
    <row r="622" spans="1:7" customFormat="1" ht="15" customHeight="1" x14ac:dyDescent="0.25">
      <c r="A622" s="28">
        <v>463919019000005</v>
      </c>
      <c r="B622" s="29" t="s">
        <v>446</v>
      </c>
      <c r="C622" s="30">
        <v>738.38</v>
      </c>
      <c r="D622" s="30">
        <v>0</v>
      </c>
      <c r="E622" s="31">
        <v>0</v>
      </c>
      <c r="F622" s="30">
        <v>0</v>
      </c>
      <c r="G622" s="30">
        <v>738.38</v>
      </c>
    </row>
    <row r="623" spans="1:7" customFormat="1" ht="15" customHeight="1" x14ac:dyDescent="0.25">
      <c r="A623" s="28">
        <v>464</v>
      </c>
      <c r="B623" s="29" t="s">
        <v>447</v>
      </c>
      <c r="C623" s="30">
        <v>806243.59</v>
      </c>
      <c r="D623" s="30">
        <v>61585.74</v>
      </c>
      <c r="E623" s="31">
        <v>39237.74</v>
      </c>
      <c r="F623" s="30">
        <v>22348</v>
      </c>
      <c r="G623" s="30">
        <v>828591.59</v>
      </c>
    </row>
    <row r="624" spans="1:7" customFormat="1" ht="15" customHeight="1" x14ac:dyDescent="0.25">
      <c r="A624" s="28">
        <v>4641</v>
      </c>
      <c r="B624" s="29" t="s">
        <v>448</v>
      </c>
      <c r="C624" s="30">
        <v>806243.59</v>
      </c>
      <c r="D624" s="30">
        <v>61585.74</v>
      </c>
      <c r="E624" s="31">
        <v>39237.74</v>
      </c>
      <c r="F624" s="30">
        <v>22348</v>
      </c>
      <c r="G624" s="30">
        <v>828591.59</v>
      </c>
    </row>
    <row r="625" spans="1:7" customFormat="1" ht="15" customHeight="1" x14ac:dyDescent="0.25">
      <c r="A625" s="28">
        <v>46411</v>
      </c>
      <c r="B625" s="29" t="s">
        <v>449</v>
      </c>
      <c r="C625" s="30">
        <v>806243.59</v>
      </c>
      <c r="D625" s="30">
        <v>61585.74</v>
      </c>
      <c r="E625" s="31">
        <v>39237.74</v>
      </c>
      <c r="F625" s="30">
        <v>22348</v>
      </c>
      <c r="G625" s="30">
        <v>828591.59</v>
      </c>
    </row>
    <row r="626" spans="1:7" customFormat="1" ht="15" customHeight="1" x14ac:dyDescent="0.25">
      <c r="A626" s="28">
        <v>464119</v>
      </c>
      <c r="B626" s="29" t="s">
        <v>449</v>
      </c>
      <c r="C626" s="30">
        <v>806243.59</v>
      </c>
      <c r="D626" s="30">
        <v>61585.74</v>
      </c>
      <c r="E626" s="31">
        <v>39237.74</v>
      </c>
      <c r="F626" s="30">
        <v>22348</v>
      </c>
      <c r="G626" s="30">
        <v>828591.59</v>
      </c>
    </row>
    <row r="627" spans="1:7" customFormat="1" ht="15" customHeight="1" x14ac:dyDescent="0.25">
      <c r="A627" s="28">
        <v>46411901</v>
      </c>
      <c r="B627" s="29" t="s">
        <v>448</v>
      </c>
      <c r="C627" s="30">
        <v>806243.59</v>
      </c>
      <c r="D627" s="30">
        <v>61585.74</v>
      </c>
      <c r="E627" s="31">
        <v>39237.74</v>
      </c>
      <c r="F627" s="30">
        <v>22348</v>
      </c>
      <c r="G627" s="30">
        <v>828591.59</v>
      </c>
    </row>
    <row r="628" spans="1:7" customFormat="1" ht="15" customHeight="1" x14ac:dyDescent="0.25">
      <c r="A628" s="28">
        <v>464119011</v>
      </c>
      <c r="B628" s="29" t="s">
        <v>448</v>
      </c>
      <c r="C628" s="30">
        <v>50860.39</v>
      </c>
      <c r="D628" s="30">
        <v>61585.74</v>
      </c>
      <c r="E628" s="31">
        <v>39237.74</v>
      </c>
      <c r="F628" s="30">
        <v>22348</v>
      </c>
      <c r="G628" s="30">
        <v>73208.39</v>
      </c>
    </row>
    <row r="629" spans="1:7" customFormat="1" ht="15" customHeight="1" x14ac:dyDescent="0.25">
      <c r="A629" s="28">
        <v>464119011000016</v>
      </c>
      <c r="B629" s="29" t="s">
        <v>450</v>
      </c>
      <c r="C629" s="30">
        <v>854</v>
      </c>
      <c r="D629" s="30">
        <v>0</v>
      </c>
      <c r="E629" s="31">
        <v>0</v>
      </c>
      <c r="F629" s="30">
        <v>0</v>
      </c>
      <c r="G629" s="30">
        <v>854</v>
      </c>
    </row>
    <row r="630" spans="1:7" customFormat="1" ht="15" customHeight="1" x14ac:dyDescent="0.25">
      <c r="A630" s="28">
        <v>464119011000024</v>
      </c>
      <c r="B630" s="29" t="s">
        <v>451</v>
      </c>
      <c r="C630" s="30">
        <v>30753.74</v>
      </c>
      <c r="D630" s="30">
        <v>61585.74</v>
      </c>
      <c r="E630" s="31">
        <v>39237.74</v>
      </c>
      <c r="F630" s="30">
        <v>22348</v>
      </c>
      <c r="G630" s="30">
        <v>53101.74</v>
      </c>
    </row>
    <row r="631" spans="1:7" customFormat="1" ht="15" customHeight="1" x14ac:dyDescent="0.25">
      <c r="A631" s="28">
        <v>464119011000028</v>
      </c>
      <c r="B631" s="29" t="s">
        <v>452</v>
      </c>
      <c r="C631" s="30">
        <v>19252.650000000001</v>
      </c>
      <c r="D631" s="30">
        <v>0</v>
      </c>
      <c r="E631" s="31">
        <v>0</v>
      </c>
      <c r="F631" s="30">
        <v>0</v>
      </c>
      <c r="G631" s="30">
        <v>19252.650000000001</v>
      </c>
    </row>
    <row r="632" spans="1:7" customFormat="1" ht="15" customHeight="1" x14ac:dyDescent="0.25">
      <c r="A632" s="28">
        <v>464119019</v>
      </c>
      <c r="B632" s="29" t="s">
        <v>315</v>
      </c>
      <c r="C632" s="30">
        <v>755383.2</v>
      </c>
      <c r="D632" s="30">
        <v>0</v>
      </c>
      <c r="E632" s="31">
        <v>0</v>
      </c>
      <c r="F632" s="30">
        <v>0</v>
      </c>
      <c r="G632" s="30">
        <v>755383.2</v>
      </c>
    </row>
    <row r="633" spans="1:7" customFormat="1" ht="15" customHeight="1" x14ac:dyDescent="0.25">
      <c r="A633" s="28">
        <v>464119019000002</v>
      </c>
      <c r="B633" s="29" t="s">
        <v>453</v>
      </c>
      <c r="C633" s="30">
        <v>755383.2</v>
      </c>
      <c r="D633" s="30">
        <v>0</v>
      </c>
      <c r="E633" s="31">
        <v>0</v>
      </c>
      <c r="F633" s="30">
        <v>0</v>
      </c>
      <c r="G633" s="30">
        <v>755383.2</v>
      </c>
    </row>
    <row r="634" spans="1:7" customFormat="1" ht="15" customHeight="1" x14ac:dyDescent="0.25">
      <c r="A634" s="28">
        <v>465</v>
      </c>
      <c r="B634" s="29" t="s">
        <v>454</v>
      </c>
      <c r="C634" s="30">
        <v>1780147.84</v>
      </c>
      <c r="D634" s="30">
        <v>142302.65</v>
      </c>
      <c r="E634" s="31">
        <v>3771.01</v>
      </c>
      <c r="F634" s="30">
        <v>138531.64000000001</v>
      </c>
      <c r="G634" s="30">
        <v>1918679.48</v>
      </c>
    </row>
    <row r="635" spans="1:7" customFormat="1" ht="15" customHeight="1" x14ac:dyDescent="0.25">
      <c r="A635" s="28">
        <v>4653</v>
      </c>
      <c r="B635" s="29" t="s">
        <v>455</v>
      </c>
      <c r="C635" s="30">
        <v>1299725.92</v>
      </c>
      <c r="D635" s="30">
        <v>129789.9</v>
      </c>
      <c r="E635" s="31">
        <v>0</v>
      </c>
      <c r="F635" s="30">
        <v>129789.9</v>
      </c>
      <c r="G635" s="30">
        <v>1429515.82</v>
      </c>
    </row>
    <row r="636" spans="1:7" customFormat="1" ht="15" customHeight="1" x14ac:dyDescent="0.25">
      <c r="A636" s="28">
        <v>46531</v>
      </c>
      <c r="B636" s="29" t="s">
        <v>456</v>
      </c>
      <c r="C636" s="30">
        <v>1299725.92</v>
      </c>
      <c r="D636" s="30">
        <v>129789.9</v>
      </c>
      <c r="E636" s="31">
        <v>0</v>
      </c>
      <c r="F636" s="30">
        <v>129789.9</v>
      </c>
      <c r="G636" s="30">
        <v>1429515.82</v>
      </c>
    </row>
    <row r="637" spans="1:7" customFormat="1" ht="15" customHeight="1" x14ac:dyDescent="0.25">
      <c r="A637" s="28">
        <v>465319</v>
      </c>
      <c r="B637" s="29" t="s">
        <v>456</v>
      </c>
      <c r="C637" s="30">
        <v>1299725.92</v>
      </c>
      <c r="D637" s="30">
        <v>129789.9</v>
      </c>
      <c r="E637" s="31">
        <v>0</v>
      </c>
      <c r="F637" s="30">
        <v>129789.9</v>
      </c>
      <c r="G637" s="30">
        <v>1429515.82</v>
      </c>
    </row>
    <row r="638" spans="1:7" customFormat="1" ht="15" customHeight="1" x14ac:dyDescent="0.25">
      <c r="A638" s="28">
        <v>46531901</v>
      </c>
      <c r="B638" s="29" t="s">
        <v>455</v>
      </c>
      <c r="C638" s="30">
        <v>1299725.92</v>
      </c>
      <c r="D638" s="30">
        <v>129789.9</v>
      </c>
      <c r="E638" s="31">
        <v>0</v>
      </c>
      <c r="F638" s="30">
        <v>129789.9</v>
      </c>
      <c r="G638" s="30">
        <v>1429515.82</v>
      </c>
    </row>
    <row r="639" spans="1:7" customFormat="1" ht="15" customHeight="1" x14ac:dyDescent="0.25">
      <c r="A639" s="28">
        <v>465319011</v>
      </c>
      <c r="B639" s="29" t="s">
        <v>455</v>
      </c>
      <c r="C639" s="30">
        <v>1299725.92</v>
      </c>
      <c r="D639" s="30">
        <v>129789.9</v>
      </c>
      <c r="E639" s="31">
        <v>0</v>
      </c>
      <c r="F639" s="30">
        <v>129789.9</v>
      </c>
      <c r="G639" s="30">
        <v>1429515.82</v>
      </c>
    </row>
    <row r="640" spans="1:7" customFormat="1" ht="15" customHeight="1" x14ac:dyDescent="0.25">
      <c r="A640" s="28">
        <v>465319011000001</v>
      </c>
      <c r="B640" s="29" t="s">
        <v>455</v>
      </c>
      <c r="C640" s="30">
        <v>1299725.92</v>
      </c>
      <c r="D640" s="30">
        <v>129789.9</v>
      </c>
      <c r="E640" s="31">
        <v>0</v>
      </c>
      <c r="F640" s="30">
        <v>129789.9</v>
      </c>
      <c r="G640" s="30">
        <v>1429515.82</v>
      </c>
    </row>
    <row r="641" spans="1:7" customFormat="1" ht="15" customHeight="1" x14ac:dyDescent="0.25">
      <c r="A641" s="28">
        <v>4658</v>
      </c>
      <c r="B641" s="29" t="s">
        <v>457</v>
      </c>
      <c r="C641" s="30">
        <v>480421.92</v>
      </c>
      <c r="D641" s="30">
        <v>12512.75</v>
      </c>
      <c r="E641" s="31">
        <v>3771.01</v>
      </c>
      <c r="F641" s="30">
        <v>8741.74</v>
      </c>
      <c r="G641" s="30">
        <v>489163.66</v>
      </c>
    </row>
    <row r="642" spans="1:7" customFormat="1" ht="15" customHeight="1" x14ac:dyDescent="0.25">
      <c r="A642" s="28">
        <v>46581</v>
      </c>
      <c r="B642" s="29" t="s">
        <v>458</v>
      </c>
      <c r="C642" s="30">
        <v>480421.92</v>
      </c>
      <c r="D642" s="30">
        <v>12512.75</v>
      </c>
      <c r="E642" s="31">
        <v>3771.01</v>
      </c>
      <c r="F642" s="30">
        <v>8741.74</v>
      </c>
      <c r="G642" s="30">
        <v>489163.66</v>
      </c>
    </row>
    <row r="643" spans="1:7" customFormat="1" ht="15" customHeight="1" x14ac:dyDescent="0.25">
      <c r="A643" s="28">
        <v>465819</v>
      </c>
      <c r="B643" s="29" t="s">
        <v>458</v>
      </c>
      <c r="C643" s="30">
        <v>480421.92</v>
      </c>
      <c r="D643" s="30">
        <v>12512.75</v>
      </c>
      <c r="E643" s="31">
        <v>3771.01</v>
      </c>
      <c r="F643" s="30">
        <v>8741.74</v>
      </c>
      <c r="G643" s="30">
        <v>489163.66</v>
      </c>
    </row>
    <row r="644" spans="1:7" customFormat="1" ht="15" customHeight="1" x14ac:dyDescent="0.25">
      <c r="A644" s="28">
        <v>46581901</v>
      </c>
      <c r="B644" s="29" t="s">
        <v>457</v>
      </c>
      <c r="C644" s="30">
        <v>480421.92</v>
      </c>
      <c r="D644" s="30">
        <v>12512.75</v>
      </c>
      <c r="E644" s="31">
        <v>3771.01</v>
      </c>
      <c r="F644" s="30">
        <v>8741.74</v>
      </c>
      <c r="G644" s="30">
        <v>489163.66</v>
      </c>
    </row>
    <row r="645" spans="1:7" customFormat="1" ht="15" customHeight="1" x14ac:dyDescent="0.25">
      <c r="A645" s="28">
        <v>465819019</v>
      </c>
      <c r="B645" s="29" t="s">
        <v>457</v>
      </c>
      <c r="C645" s="30">
        <v>480421.92</v>
      </c>
      <c r="D645" s="30">
        <v>12512.75</v>
      </c>
      <c r="E645" s="31">
        <v>3771.01</v>
      </c>
      <c r="F645" s="30">
        <v>8741.74</v>
      </c>
      <c r="G645" s="30">
        <v>489163.66</v>
      </c>
    </row>
    <row r="646" spans="1:7" customFormat="1" ht="15" customHeight="1" x14ac:dyDescent="0.25">
      <c r="A646" s="28">
        <v>465819019000002</v>
      </c>
      <c r="B646" s="29" t="s">
        <v>459</v>
      </c>
      <c r="C646" s="30">
        <v>480421.92</v>
      </c>
      <c r="D646" s="30">
        <v>12512.75</v>
      </c>
      <c r="E646" s="31">
        <v>3771.01</v>
      </c>
      <c r="F646" s="30">
        <v>8741.74</v>
      </c>
      <c r="G646" s="30">
        <v>489163.66</v>
      </c>
    </row>
    <row r="647" spans="1:7" customFormat="1" ht="15" customHeight="1" x14ac:dyDescent="0.25">
      <c r="A647" s="28">
        <v>468</v>
      </c>
      <c r="B647" s="29" t="s">
        <v>460</v>
      </c>
      <c r="C647" s="30">
        <v>22752916.75</v>
      </c>
      <c r="D647" s="30">
        <v>1231050.81</v>
      </c>
      <c r="E647" s="31">
        <v>237997.67</v>
      </c>
      <c r="F647" s="30">
        <v>993053.14</v>
      </c>
      <c r="G647" s="30">
        <v>23745969.890000001</v>
      </c>
    </row>
    <row r="648" spans="1:7" customFormat="1" ht="15" customHeight="1" x14ac:dyDescent="0.25">
      <c r="A648" s="28">
        <v>4681</v>
      </c>
      <c r="B648" s="29" t="s">
        <v>460</v>
      </c>
      <c r="C648" s="30">
        <v>22752916.75</v>
      </c>
      <c r="D648" s="30">
        <v>1231050.81</v>
      </c>
      <c r="E648" s="31">
        <v>237997.67</v>
      </c>
      <c r="F648" s="30">
        <v>993053.14</v>
      </c>
      <c r="G648" s="30">
        <v>23745969.890000001</v>
      </c>
    </row>
    <row r="649" spans="1:7" customFormat="1" ht="15" customHeight="1" x14ac:dyDescent="0.25">
      <c r="A649" s="28">
        <v>46811</v>
      </c>
      <c r="B649" s="29" t="s">
        <v>461</v>
      </c>
      <c r="C649" s="30">
        <v>22752916.75</v>
      </c>
      <c r="D649" s="30">
        <v>1231050.81</v>
      </c>
      <c r="E649" s="31">
        <v>237997.67</v>
      </c>
      <c r="F649" s="30">
        <v>993053.14</v>
      </c>
      <c r="G649" s="30">
        <v>23745969.890000001</v>
      </c>
    </row>
    <row r="650" spans="1:7" customFormat="1" ht="15" customHeight="1" x14ac:dyDescent="0.25">
      <c r="A650" s="28">
        <v>468119</v>
      </c>
      <c r="B650" s="29" t="s">
        <v>461</v>
      </c>
      <c r="C650" s="30">
        <v>22752916.75</v>
      </c>
      <c r="D650" s="30">
        <v>1231050.81</v>
      </c>
      <c r="E650" s="31">
        <v>237997.67</v>
      </c>
      <c r="F650" s="30">
        <v>993053.14</v>
      </c>
      <c r="G650" s="30">
        <v>23745969.890000001</v>
      </c>
    </row>
    <row r="651" spans="1:7" customFormat="1" ht="15" customHeight="1" x14ac:dyDescent="0.25">
      <c r="A651" s="28">
        <v>46811901</v>
      </c>
      <c r="B651" s="29" t="s">
        <v>462</v>
      </c>
      <c r="C651" s="30">
        <v>22752916.75</v>
      </c>
      <c r="D651" s="30">
        <v>1231050.81</v>
      </c>
      <c r="E651" s="31">
        <v>237997.67</v>
      </c>
      <c r="F651" s="30">
        <v>993053.14</v>
      </c>
      <c r="G651" s="30">
        <v>23745969.890000001</v>
      </c>
    </row>
    <row r="652" spans="1:7" customFormat="1" ht="15" customHeight="1" x14ac:dyDescent="0.25">
      <c r="A652" s="28">
        <v>468119011</v>
      </c>
      <c r="B652" s="29" t="s">
        <v>463</v>
      </c>
      <c r="C652" s="30">
        <v>14439.3</v>
      </c>
      <c r="D652" s="30">
        <v>1443.93</v>
      </c>
      <c r="E652" s="31">
        <v>0</v>
      </c>
      <c r="F652" s="30">
        <v>1443.93</v>
      </c>
      <c r="G652" s="30">
        <v>15883.23</v>
      </c>
    </row>
    <row r="653" spans="1:7" customFormat="1" ht="15" customHeight="1" x14ac:dyDescent="0.25">
      <c r="A653" s="28">
        <v>468119011000001</v>
      </c>
      <c r="B653" s="29" t="s">
        <v>463</v>
      </c>
      <c r="C653" s="30">
        <v>14439.3</v>
      </c>
      <c r="D653" s="30">
        <v>1443.93</v>
      </c>
      <c r="E653" s="31">
        <v>0</v>
      </c>
      <c r="F653" s="30">
        <v>1443.93</v>
      </c>
      <c r="G653" s="30">
        <v>15883.23</v>
      </c>
    </row>
    <row r="654" spans="1:7" customFormat="1" ht="15" customHeight="1" x14ac:dyDescent="0.25">
      <c r="A654" s="28">
        <v>468119012</v>
      </c>
      <c r="B654" s="29" t="s">
        <v>464</v>
      </c>
      <c r="C654" s="30">
        <v>183716.69</v>
      </c>
      <c r="D654" s="30">
        <v>18574.86</v>
      </c>
      <c r="E654" s="31">
        <v>0</v>
      </c>
      <c r="F654" s="30">
        <v>18574.86</v>
      </c>
      <c r="G654" s="30">
        <v>202291.55</v>
      </c>
    </row>
    <row r="655" spans="1:7" customFormat="1" ht="15" customHeight="1" x14ac:dyDescent="0.25">
      <c r="A655" s="28">
        <v>468119012000002</v>
      </c>
      <c r="B655" s="29" t="s">
        <v>465</v>
      </c>
      <c r="C655" s="30">
        <v>183716.69</v>
      </c>
      <c r="D655" s="30">
        <v>18574.86</v>
      </c>
      <c r="E655" s="31">
        <v>0</v>
      </c>
      <c r="F655" s="30">
        <v>18574.86</v>
      </c>
      <c r="G655" s="30">
        <v>202291.55</v>
      </c>
    </row>
    <row r="656" spans="1:7" customFormat="1" ht="15" customHeight="1" x14ac:dyDescent="0.25">
      <c r="A656" s="28">
        <v>468119013</v>
      </c>
      <c r="B656" s="29" t="s">
        <v>466</v>
      </c>
      <c r="C656" s="30">
        <v>16427.259999999998</v>
      </c>
      <c r="D656" s="30">
        <v>5884.48</v>
      </c>
      <c r="E656" s="31">
        <v>1640.65</v>
      </c>
      <c r="F656" s="30">
        <v>4243.83</v>
      </c>
      <c r="G656" s="30">
        <v>20671.09</v>
      </c>
    </row>
    <row r="657" spans="1:7" customFormat="1" ht="15" customHeight="1" x14ac:dyDescent="0.25">
      <c r="A657" s="28">
        <v>468119013000001</v>
      </c>
      <c r="B657" s="29" t="s">
        <v>467</v>
      </c>
      <c r="C657" s="30">
        <v>19</v>
      </c>
      <c r="D657" s="30">
        <v>0</v>
      </c>
      <c r="E657" s="31">
        <v>0</v>
      </c>
      <c r="F657" s="30">
        <v>0</v>
      </c>
      <c r="G657" s="30">
        <v>19</v>
      </c>
    </row>
    <row r="658" spans="1:7" customFormat="1" ht="15" customHeight="1" x14ac:dyDescent="0.25">
      <c r="A658" s="28">
        <v>468119013000002</v>
      </c>
      <c r="B658" s="29" t="s">
        <v>468</v>
      </c>
      <c r="C658" s="30">
        <v>16408.259999999998</v>
      </c>
      <c r="D658" s="30">
        <v>5884.48</v>
      </c>
      <c r="E658" s="31">
        <v>1640.65</v>
      </c>
      <c r="F658" s="30">
        <v>4243.83</v>
      </c>
      <c r="G658" s="30">
        <v>20652.09</v>
      </c>
    </row>
    <row r="659" spans="1:7" customFormat="1" ht="15" customHeight="1" x14ac:dyDescent="0.25">
      <c r="A659" s="28">
        <v>468119019</v>
      </c>
      <c r="B659" s="29" t="s">
        <v>315</v>
      </c>
      <c r="C659" s="30">
        <v>22538333.5</v>
      </c>
      <c r="D659" s="30">
        <v>1205147.54</v>
      </c>
      <c r="E659" s="31">
        <v>236357.02</v>
      </c>
      <c r="F659" s="30">
        <v>968790.52</v>
      </c>
      <c r="G659" s="30">
        <v>23507124.02</v>
      </c>
    </row>
    <row r="660" spans="1:7" customFormat="1" ht="15" customHeight="1" x14ac:dyDescent="0.25">
      <c r="A660" s="28">
        <v>468119019000001</v>
      </c>
      <c r="B660" s="29" t="s">
        <v>469</v>
      </c>
      <c r="C660" s="30">
        <v>16999.080000000002</v>
      </c>
      <c r="D660" s="30">
        <v>0</v>
      </c>
      <c r="E660" s="31">
        <v>0</v>
      </c>
      <c r="F660" s="30">
        <v>0</v>
      </c>
      <c r="G660" s="30">
        <v>16999.080000000002</v>
      </c>
    </row>
    <row r="661" spans="1:7" customFormat="1" ht="15" customHeight="1" x14ac:dyDescent="0.25">
      <c r="A661" s="28">
        <v>468119019000002</v>
      </c>
      <c r="B661" s="29" t="s">
        <v>470</v>
      </c>
      <c r="C661" s="30">
        <v>27078.66</v>
      </c>
      <c r="D661" s="30">
        <v>0</v>
      </c>
      <c r="E661" s="31">
        <v>0</v>
      </c>
      <c r="F661" s="30">
        <v>0</v>
      </c>
      <c r="G661" s="30">
        <v>27078.66</v>
      </c>
    </row>
    <row r="662" spans="1:7" customFormat="1" ht="15" customHeight="1" x14ac:dyDescent="0.25">
      <c r="A662" s="28">
        <v>468119019000004</v>
      </c>
      <c r="B662" s="29" t="s">
        <v>471</v>
      </c>
      <c r="C662" s="30">
        <v>9508.0400000000009</v>
      </c>
      <c r="D662" s="30">
        <v>2872.36</v>
      </c>
      <c r="E662" s="31">
        <v>384.5</v>
      </c>
      <c r="F662" s="30">
        <v>2487.86</v>
      </c>
      <c r="G662" s="30">
        <v>11995.9</v>
      </c>
    </row>
    <row r="663" spans="1:7" customFormat="1" ht="15" customHeight="1" x14ac:dyDescent="0.25">
      <c r="A663" s="28">
        <v>468119019000007</v>
      </c>
      <c r="B663" s="29" t="s">
        <v>472</v>
      </c>
      <c r="C663" s="30">
        <v>22165.63</v>
      </c>
      <c r="D663" s="30">
        <v>4951.37</v>
      </c>
      <c r="E663" s="31">
        <v>1480.2</v>
      </c>
      <c r="F663" s="30">
        <v>3471.17</v>
      </c>
      <c r="G663" s="30">
        <v>25636.799999999999</v>
      </c>
    </row>
    <row r="664" spans="1:7" customFormat="1" ht="15" customHeight="1" x14ac:dyDescent="0.25">
      <c r="A664" s="28">
        <v>468119019000008</v>
      </c>
      <c r="B664" s="29" t="s">
        <v>473</v>
      </c>
      <c r="C664" s="30">
        <v>84747.53</v>
      </c>
      <c r="D664" s="30">
        <v>17869.349999999999</v>
      </c>
      <c r="E664" s="31">
        <v>3547.5</v>
      </c>
      <c r="F664" s="30">
        <v>14321.85</v>
      </c>
      <c r="G664" s="30">
        <v>99069.38</v>
      </c>
    </row>
    <row r="665" spans="1:7" customFormat="1" ht="15" customHeight="1" x14ac:dyDescent="0.25">
      <c r="A665" s="28">
        <v>468119019000009</v>
      </c>
      <c r="B665" s="29" t="s">
        <v>474</v>
      </c>
      <c r="C665" s="30">
        <v>12447.15</v>
      </c>
      <c r="D665" s="30">
        <v>2338.6999999999998</v>
      </c>
      <c r="E665" s="31">
        <v>432</v>
      </c>
      <c r="F665" s="30">
        <v>1906.7</v>
      </c>
      <c r="G665" s="30">
        <v>14353.85</v>
      </c>
    </row>
    <row r="666" spans="1:7" customFormat="1" ht="15" customHeight="1" x14ac:dyDescent="0.25">
      <c r="A666" s="28">
        <v>468119019000011</v>
      </c>
      <c r="B666" s="29" t="s">
        <v>401</v>
      </c>
      <c r="C666" s="30">
        <v>3621.36</v>
      </c>
      <c r="D666" s="30">
        <v>509.61</v>
      </c>
      <c r="E666" s="31">
        <v>0</v>
      </c>
      <c r="F666" s="30">
        <v>509.61</v>
      </c>
      <c r="G666" s="30">
        <v>4130.97</v>
      </c>
    </row>
    <row r="667" spans="1:7" customFormat="1" ht="15" customHeight="1" x14ac:dyDescent="0.25">
      <c r="A667" s="28">
        <v>468119019000012</v>
      </c>
      <c r="B667" s="29" t="s">
        <v>475</v>
      </c>
      <c r="C667" s="30">
        <v>9172.7000000000007</v>
      </c>
      <c r="D667" s="30">
        <v>629.47</v>
      </c>
      <c r="E667" s="31">
        <v>0</v>
      </c>
      <c r="F667" s="30">
        <v>629.47</v>
      </c>
      <c r="G667" s="30">
        <v>9802.17</v>
      </c>
    </row>
    <row r="668" spans="1:7" customFormat="1" ht="15" customHeight="1" x14ac:dyDescent="0.25">
      <c r="A668" s="28">
        <v>468119019000013</v>
      </c>
      <c r="B668" s="29" t="s">
        <v>462</v>
      </c>
      <c r="C668" s="30">
        <v>27994.01</v>
      </c>
      <c r="D668" s="30">
        <v>808.65</v>
      </c>
      <c r="E668" s="31">
        <v>34.9</v>
      </c>
      <c r="F668" s="30">
        <v>773.75</v>
      </c>
      <c r="G668" s="30">
        <v>28767.759999999998</v>
      </c>
    </row>
    <row r="669" spans="1:7" customFormat="1" ht="15" customHeight="1" x14ac:dyDescent="0.25">
      <c r="A669" s="28">
        <v>468119019000014</v>
      </c>
      <c r="B669" s="29" t="s">
        <v>476</v>
      </c>
      <c r="C669" s="30">
        <v>8474.69</v>
      </c>
      <c r="D669" s="30">
        <v>903.16</v>
      </c>
      <c r="E669" s="31">
        <v>32.4</v>
      </c>
      <c r="F669" s="30">
        <v>870.76</v>
      </c>
      <c r="G669" s="30">
        <v>9345.4500000000007</v>
      </c>
    </row>
    <row r="670" spans="1:7" customFormat="1" ht="15" customHeight="1" x14ac:dyDescent="0.25">
      <c r="A670" s="28">
        <v>468119019000022</v>
      </c>
      <c r="B670" s="29" t="s">
        <v>477</v>
      </c>
      <c r="C670" s="30">
        <v>259325.53</v>
      </c>
      <c r="D670" s="30">
        <v>206681.16</v>
      </c>
      <c r="E670" s="31">
        <v>230445.52</v>
      </c>
      <c r="F670" s="30">
        <v>-23764.36</v>
      </c>
      <c r="G670" s="30">
        <v>235561.17</v>
      </c>
    </row>
    <row r="671" spans="1:7" customFormat="1" ht="15" customHeight="1" x14ac:dyDescent="0.25">
      <c r="A671" s="28">
        <v>468119019000023</v>
      </c>
      <c r="B671" s="29" t="s">
        <v>478</v>
      </c>
      <c r="C671" s="30">
        <v>1521.8</v>
      </c>
      <c r="D671" s="30">
        <v>173.37</v>
      </c>
      <c r="E671" s="31">
        <v>0</v>
      </c>
      <c r="F671" s="30">
        <v>173.37</v>
      </c>
      <c r="G671" s="30">
        <v>1695.17</v>
      </c>
    </row>
    <row r="672" spans="1:7" customFormat="1" ht="15" customHeight="1" x14ac:dyDescent="0.25">
      <c r="A672" s="28">
        <v>468119019000024</v>
      </c>
      <c r="B672" s="29" t="s">
        <v>479</v>
      </c>
      <c r="C672" s="30">
        <v>22055277.32</v>
      </c>
      <c r="D672" s="30">
        <v>967410.34</v>
      </c>
      <c r="E672" s="31">
        <v>0</v>
      </c>
      <c r="F672" s="30">
        <v>967410.34</v>
      </c>
      <c r="G672" s="30">
        <v>23022687.66</v>
      </c>
    </row>
    <row r="673" spans="1:7" customFormat="1" ht="15" customHeight="1" x14ac:dyDescent="0.25">
      <c r="A673" s="28">
        <v>6</v>
      </c>
      <c r="B673" s="29" t="s">
        <v>480</v>
      </c>
      <c r="C673" s="30">
        <v>-1711619.92</v>
      </c>
      <c r="D673" s="30">
        <v>13889642.93</v>
      </c>
      <c r="E673" s="31">
        <v>13933387.4</v>
      </c>
      <c r="F673" s="30">
        <v>-43744.47</v>
      </c>
      <c r="G673" s="30">
        <v>-1755364.39</v>
      </c>
    </row>
    <row r="674" spans="1:7" customFormat="1" ht="15" customHeight="1" x14ac:dyDescent="0.25">
      <c r="A674" s="28">
        <v>61</v>
      </c>
      <c r="B674" s="29" t="s">
        <v>481</v>
      </c>
      <c r="C674" s="30">
        <v>-545920.43999999994</v>
      </c>
      <c r="D674" s="30">
        <v>13889642.93</v>
      </c>
      <c r="E674" s="31">
        <v>13933387.4</v>
      </c>
      <c r="F674" s="30">
        <v>-43744.47</v>
      </c>
      <c r="G674" s="30">
        <v>-589664.91</v>
      </c>
    </row>
    <row r="675" spans="1:7" customFormat="1" ht="15" customHeight="1" x14ac:dyDescent="0.25">
      <c r="A675" s="28">
        <v>611</v>
      </c>
      <c r="B675" s="29" t="s">
        <v>482</v>
      </c>
      <c r="C675" s="30">
        <v>-545920.43999999994</v>
      </c>
      <c r="D675" s="30">
        <v>13889642.93</v>
      </c>
      <c r="E675" s="31">
        <v>13933387.4</v>
      </c>
      <c r="F675" s="30">
        <v>-43744.47</v>
      </c>
      <c r="G675" s="30">
        <v>-589664.91</v>
      </c>
    </row>
    <row r="676" spans="1:7" customFormat="1" ht="15" customHeight="1" x14ac:dyDescent="0.25">
      <c r="A676" s="28">
        <v>6111</v>
      </c>
      <c r="B676" s="29" t="s">
        <v>71</v>
      </c>
      <c r="C676" s="30">
        <v>172684.38</v>
      </c>
      <c r="D676" s="30">
        <v>0</v>
      </c>
      <c r="E676" s="31">
        <v>0</v>
      </c>
      <c r="F676" s="30">
        <v>0</v>
      </c>
      <c r="G676" s="30">
        <v>172684.38</v>
      </c>
    </row>
    <row r="677" spans="1:7" customFormat="1" ht="15" customHeight="1" x14ac:dyDescent="0.25">
      <c r="A677" s="28">
        <v>61111</v>
      </c>
      <c r="B677" s="29" t="s">
        <v>483</v>
      </c>
      <c r="C677" s="30">
        <v>172684.38</v>
      </c>
      <c r="D677" s="30">
        <v>0</v>
      </c>
      <c r="E677" s="31">
        <v>0</v>
      </c>
      <c r="F677" s="30">
        <v>0</v>
      </c>
      <c r="G677" s="30">
        <v>172684.38</v>
      </c>
    </row>
    <row r="678" spans="1:7" customFormat="1" ht="15" customHeight="1" x14ac:dyDescent="0.25">
      <c r="A678" s="28">
        <v>611119</v>
      </c>
      <c r="B678" s="29" t="s">
        <v>483</v>
      </c>
      <c r="C678" s="30">
        <v>172684.38</v>
      </c>
      <c r="D678" s="30">
        <v>0</v>
      </c>
      <c r="E678" s="31">
        <v>0</v>
      </c>
      <c r="F678" s="30">
        <v>0</v>
      </c>
      <c r="G678" s="30">
        <v>172684.38</v>
      </c>
    </row>
    <row r="679" spans="1:7" customFormat="1" ht="15" customHeight="1" x14ac:dyDescent="0.25">
      <c r="A679" s="28">
        <v>61111901</v>
      </c>
      <c r="B679" s="29" t="s">
        <v>71</v>
      </c>
      <c r="C679" s="30">
        <v>172684.38</v>
      </c>
      <c r="D679" s="30">
        <v>0</v>
      </c>
      <c r="E679" s="31">
        <v>0</v>
      </c>
      <c r="F679" s="30">
        <v>0</v>
      </c>
      <c r="G679" s="30">
        <v>172684.38</v>
      </c>
    </row>
    <row r="680" spans="1:7" customFormat="1" ht="15" customHeight="1" x14ac:dyDescent="0.25">
      <c r="A680" s="28">
        <v>611119011</v>
      </c>
      <c r="B680" s="29" t="s">
        <v>484</v>
      </c>
      <c r="C680" s="30">
        <v>172684.38</v>
      </c>
      <c r="D680" s="30">
        <v>0</v>
      </c>
      <c r="E680" s="31">
        <v>0</v>
      </c>
      <c r="F680" s="30">
        <v>0</v>
      </c>
      <c r="G680" s="30">
        <v>172684.38</v>
      </c>
    </row>
    <row r="681" spans="1:7" customFormat="1" ht="15" customHeight="1" x14ac:dyDescent="0.25">
      <c r="A681" s="28">
        <v>611119011000001</v>
      </c>
      <c r="B681" s="29" t="s">
        <v>484</v>
      </c>
      <c r="C681" s="30">
        <v>172684.38</v>
      </c>
      <c r="D681" s="30">
        <v>0</v>
      </c>
      <c r="E681" s="31">
        <v>0</v>
      </c>
      <c r="F681" s="30">
        <v>0</v>
      </c>
      <c r="G681" s="30">
        <v>172684.38</v>
      </c>
    </row>
    <row r="682" spans="1:7" customFormat="1" ht="15" customHeight="1" x14ac:dyDescent="0.25">
      <c r="A682" s="28">
        <v>6112</v>
      </c>
      <c r="B682" s="29" t="s">
        <v>485</v>
      </c>
      <c r="C682" s="30">
        <v>58024.73</v>
      </c>
      <c r="D682" s="30">
        <v>0</v>
      </c>
      <c r="E682" s="31">
        <v>0</v>
      </c>
      <c r="F682" s="30">
        <v>0</v>
      </c>
      <c r="G682" s="30">
        <v>58024.73</v>
      </c>
    </row>
    <row r="683" spans="1:7" customFormat="1" ht="15" customHeight="1" x14ac:dyDescent="0.25">
      <c r="A683" s="28">
        <v>61121</v>
      </c>
      <c r="B683" s="29" t="s">
        <v>486</v>
      </c>
      <c r="C683" s="30">
        <v>58024.73</v>
      </c>
      <c r="D683" s="30">
        <v>0</v>
      </c>
      <c r="E683" s="31">
        <v>0</v>
      </c>
      <c r="F683" s="30">
        <v>0</v>
      </c>
      <c r="G683" s="30">
        <v>58024.73</v>
      </c>
    </row>
    <row r="684" spans="1:7" customFormat="1" ht="15" customHeight="1" x14ac:dyDescent="0.25">
      <c r="A684" s="28">
        <v>611219</v>
      </c>
      <c r="B684" s="29" t="s">
        <v>486</v>
      </c>
      <c r="C684" s="30">
        <v>58024.73</v>
      </c>
      <c r="D684" s="30">
        <v>0</v>
      </c>
      <c r="E684" s="31">
        <v>0</v>
      </c>
      <c r="F684" s="30">
        <v>0</v>
      </c>
      <c r="G684" s="30">
        <v>58024.73</v>
      </c>
    </row>
    <row r="685" spans="1:7" customFormat="1" ht="15" customHeight="1" x14ac:dyDescent="0.25">
      <c r="A685" s="28">
        <v>61121901</v>
      </c>
      <c r="B685" s="29" t="s">
        <v>485</v>
      </c>
      <c r="C685" s="30">
        <v>58024.73</v>
      </c>
      <c r="D685" s="30">
        <v>0</v>
      </c>
      <c r="E685" s="31">
        <v>0</v>
      </c>
      <c r="F685" s="30">
        <v>0</v>
      </c>
      <c r="G685" s="30">
        <v>58024.73</v>
      </c>
    </row>
    <row r="686" spans="1:7" customFormat="1" ht="15" customHeight="1" x14ac:dyDescent="0.25">
      <c r="A686" s="28">
        <v>611219011</v>
      </c>
      <c r="B686" s="29" t="s">
        <v>115</v>
      </c>
      <c r="C686" s="30">
        <v>58024.73</v>
      </c>
      <c r="D686" s="30">
        <v>0</v>
      </c>
      <c r="E686" s="31">
        <v>0</v>
      </c>
      <c r="F686" s="30">
        <v>0</v>
      </c>
      <c r="G686" s="30">
        <v>58024.73</v>
      </c>
    </row>
    <row r="687" spans="1:7" customFormat="1" ht="15" customHeight="1" x14ac:dyDescent="0.25">
      <c r="A687" s="28">
        <v>611219011000001</v>
      </c>
      <c r="B687" s="29" t="s">
        <v>115</v>
      </c>
      <c r="C687" s="30">
        <v>58024.73</v>
      </c>
      <c r="D687" s="30">
        <v>0</v>
      </c>
      <c r="E687" s="31">
        <v>0</v>
      </c>
      <c r="F687" s="30">
        <v>0</v>
      </c>
      <c r="G687" s="30">
        <v>58024.73</v>
      </c>
    </row>
    <row r="688" spans="1:7" customFormat="1" ht="15" customHeight="1" x14ac:dyDescent="0.25">
      <c r="A688" s="28">
        <v>6119</v>
      </c>
      <c r="B688" s="29" t="s">
        <v>487</v>
      </c>
      <c r="C688" s="30">
        <v>-776629.55</v>
      </c>
      <c r="D688" s="30">
        <v>13889642.93</v>
      </c>
      <c r="E688" s="31">
        <v>13933387.4</v>
      </c>
      <c r="F688" s="30">
        <v>-43744.47</v>
      </c>
      <c r="G688" s="30">
        <v>-820374.02</v>
      </c>
    </row>
    <row r="689" spans="1:7" customFormat="1" ht="15" customHeight="1" x14ac:dyDescent="0.25">
      <c r="A689" s="28">
        <v>61191</v>
      </c>
      <c r="B689" s="29" t="s">
        <v>488</v>
      </c>
      <c r="C689" s="30">
        <v>-776629.55</v>
      </c>
      <c r="D689" s="30">
        <v>13889642.93</v>
      </c>
      <c r="E689" s="31">
        <v>13933387.4</v>
      </c>
      <c r="F689" s="30">
        <v>-43744.47</v>
      </c>
      <c r="G689" s="30">
        <v>-820374.02</v>
      </c>
    </row>
    <row r="690" spans="1:7" customFormat="1" ht="15" customHeight="1" x14ac:dyDescent="0.25">
      <c r="A690" s="28">
        <v>611919</v>
      </c>
      <c r="B690" s="29" t="s">
        <v>488</v>
      </c>
      <c r="C690" s="30">
        <v>-776629.55</v>
      </c>
      <c r="D690" s="30">
        <v>13889642.93</v>
      </c>
      <c r="E690" s="31">
        <v>13933387.4</v>
      </c>
      <c r="F690" s="30">
        <v>-43744.47</v>
      </c>
      <c r="G690" s="30">
        <v>-820374.02</v>
      </c>
    </row>
    <row r="691" spans="1:7" customFormat="1" ht="15" customHeight="1" x14ac:dyDescent="0.25">
      <c r="A691" s="28">
        <v>61191901</v>
      </c>
      <c r="B691" s="29" t="s">
        <v>487</v>
      </c>
      <c r="C691" s="30">
        <v>-776629.55</v>
      </c>
      <c r="D691" s="30">
        <v>13889642.93</v>
      </c>
      <c r="E691" s="31">
        <v>13933387.4</v>
      </c>
      <c r="F691" s="30">
        <v>-43744.47</v>
      </c>
      <c r="G691" s="30">
        <v>-820374.02</v>
      </c>
    </row>
    <row r="692" spans="1:7" customFormat="1" ht="15" customHeight="1" x14ac:dyDescent="0.25">
      <c r="A692" s="28">
        <v>611919011</v>
      </c>
      <c r="B692" s="29" t="s">
        <v>487</v>
      </c>
      <c r="C692" s="30">
        <v>-776629.55</v>
      </c>
      <c r="D692" s="30">
        <v>13889642.93</v>
      </c>
      <c r="E692" s="31">
        <v>13933387.4</v>
      </c>
      <c r="F692" s="30">
        <v>-43744.47</v>
      </c>
      <c r="G692" s="30">
        <v>-820374.02</v>
      </c>
    </row>
    <row r="693" spans="1:7" customFormat="1" ht="15" customHeight="1" x14ac:dyDescent="0.25">
      <c r="A693" s="28">
        <v>611919011000001</v>
      </c>
      <c r="B693" s="29" t="s">
        <v>114</v>
      </c>
      <c r="C693" s="30">
        <v>-17329.560000000001</v>
      </c>
      <c r="D693" s="30">
        <v>5631783.7699999996</v>
      </c>
      <c r="E693" s="31">
        <v>5657215.6299999999</v>
      </c>
      <c r="F693" s="30">
        <v>-25431.86</v>
      </c>
      <c r="G693" s="30">
        <v>-42761.42</v>
      </c>
    </row>
    <row r="694" spans="1:7" customFormat="1" ht="15" customHeight="1" x14ac:dyDescent="0.25">
      <c r="A694" s="28">
        <v>611919011000002</v>
      </c>
      <c r="B694" s="29" t="s">
        <v>116</v>
      </c>
      <c r="C694" s="30">
        <v>-6238.64</v>
      </c>
      <c r="D694" s="30">
        <v>2027442.16</v>
      </c>
      <c r="E694" s="31">
        <v>2036597.63</v>
      </c>
      <c r="F694" s="30">
        <v>-9155.4699999999993</v>
      </c>
      <c r="G694" s="30">
        <v>-15394.11</v>
      </c>
    </row>
    <row r="695" spans="1:7" customFormat="1" ht="15" customHeight="1" x14ac:dyDescent="0.25">
      <c r="A695" s="28">
        <v>611919011000003</v>
      </c>
      <c r="B695" s="29" t="s">
        <v>109</v>
      </c>
      <c r="C695" s="30">
        <v>-553721.57999999996</v>
      </c>
      <c r="D695" s="30">
        <v>4581188.97</v>
      </c>
      <c r="E695" s="31">
        <v>4587922.16</v>
      </c>
      <c r="F695" s="30">
        <v>-6733.19</v>
      </c>
      <c r="G695" s="30">
        <v>-560454.77</v>
      </c>
    </row>
    <row r="696" spans="1:7" customFormat="1" ht="15" customHeight="1" x14ac:dyDescent="0.25">
      <c r="A696" s="28">
        <v>611919011000004</v>
      </c>
      <c r="B696" s="29" t="s">
        <v>111</v>
      </c>
      <c r="C696" s="30">
        <v>-199339.77</v>
      </c>
      <c r="D696" s="30">
        <v>1649228.03</v>
      </c>
      <c r="E696" s="31">
        <v>1651651.98</v>
      </c>
      <c r="F696" s="30">
        <v>-2423.9499999999998</v>
      </c>
      <c r="G696" s="30">
        <v>-201763.72</v>
      </c>
    </row>
    <row r="697" spans="1:7" customFormat="1" ht="15" customHeight="1" x14ac:dyDescent="0.25">
      <c r="A697" s="28">
        <v>69</v>
      </c>
      <c r="B697" s="29" t="s">
        <v>489</v>
      </c>
      <c r="C697" s="30">
        <v>-1165699.48</v>
      </c>
      <c r="D697" s="30">
        <v>0</v>
      </c>
      <c r="E697" s="31">
        <v>0</v>
      </c>
      <c r="F697" s="30">
        <v>0</v>
      </c>
      <c r="G697" s="30">
        <v>-1165699.48</v>
      </c>
    </row>
    <row r="698" spans="1:7" customFormat="1" ht="15" customHeight="1" x14ac:dyDescent="0.25">
      <c r="A698" s="28">
        <v>691</v>
      </c>
      <c r="B698" s="29" t="s">
        <v>490</v>
      </c>
      <c r="C698" s="30">
        <v>-1165699.48</v>
      </c>
      <c r="D698" s="30">
        <v>0</v>
      </c>
      <c r="E698" s="31">
        <v>0</v>
      </c>
      <c r="F698" s="30">
        <v>0</v>
      </c>
      <c r="G698" s="30">
        <v>-1165699.48</v>
      </c>
    </row>
    <row r="699" spans="1:7" customFormat="1" ht="15" customHeight="1" x14ac:dyDescent="0.25">
      <c r="A699" s="28">
        <v>6911</v>
      </c>
      <c r="B699" s="29" t="s">
        <v>490</v>
      </c>
      <c r="C699" s="30">
        <v>-1165699.48</v>
      </c>
      <c r="D699" s="30">
        <v>0</v>
      </c>
      <c r="E699" s="31">
        <v>0</v>
      </c>
      <c r="F699" s="30">
        <v>0</v>
      </c>
      <c r="G699" s="30">
        <v>-1165699.48</v>
      </c>
    </row>
    <row r="700" spans="1:7" customFormat="1" ht="15" customHeight="1" x14ac:dyDescent="0.25">
      <c r="A700" s="28">
        <v>69111</v>
      </c>
      <c r="B700" s="29" t="s">
        <v>491</v>
      </c>
      <c r="C700" s="30">
        <v>-1165699.48</v>
      </c>
      <c r="D700" s="30">
        <v>0</v>
      </c>
      <c r="E700" s="31">
        <v>0</v>
      </c>
      <c r="F700" s="30">
        <v>0</v>
      </c>
      <c r="G700" s="30">
        <v>-1165699.48</v>
      </c>
    </row>
    <row r="701" spans="1:7" customFormat="1" ht="15" customHeight="1" x14ac:dyDescent="0.25">
      <c r="A701" s="28">
        <v>691119</v>
      </c>
      <c r="B701" s="29" t="s">
        <v>491</v>
      </c>
      <c r="C701" s="30">
        <v>-1165699.48</v>
      </c>
      <c r="D701" s="30">
        <v>0</v>
      </c>
      <c r="E701" s="31">
        <v>0</v>
      </c>
      <c r="F701" s="30">
        <v>0</v>
      </c>
      <c r="G701" s="30">
        <v>-1165699.48</v>
      </c>
    </row>
    <row r="702" spans="1:7" customFormat="1" ht="15" customHeight="1" x14ac:dyDescent="0.25">
      <c r="A702" s="28">
        <v>69111901</v>
      </c>
      <c r="B702" s="29" t="s">
        <v>490</v>
      </c>
      <c r="C702" s="30">
        <v>-1165699.48</v>
      </c>
      <c r="D702" s="30">
        <v>0</v>
      </c>
      <c r="E702" s="31">
        <v>0</v>
      </c>
      <c r="F702" s="30">
        <v>0</v>
      </c>
      <c r="G702" s="30">
        <v>-1165699.48</v>
      </c>
    </row>
    <row r="703" spans="1:7" customFormat="1" ht="15" customHeight="1" x14ac:dyDescent="0.25">
      <c r="A703" s="28">
        <v>691119011</v>
      </c>
      <c r="B703" s="29" t="s">
        <v>490</v>
      </c>
      <c r="C703" s="30">
        <v>-1165699.48</v>
      </c>
      <c r="D703" s="30">
        <v>0</v>
      </c>
      <c r="E703" s="31">
        <v>0</v>
      </c>
      <c r="F703" s="30">
        <v>0</v>
      </c>
      <c r="G703" s="30">
        <v>-1165699.48</v>
      </c>
    </row>
    <row r="704" spans="1:7" customFormat="1" ht="15" customHeight="1" x14ac:dyDescent="0.25">
      <c r="A704" s="28">
        <v>691119011000001</v>
      </c>
      <c r="B704" s="29" t="s">
        <v>490</v>
      </c>
      <c r="C704" s="30">
        <v>-1165699.48</v>
      </c>
      <c r="D704" s="30">
        <v>0</v>
      </c>
      <c r="E704" s="31">
        <v>0</v>
      </c>
      <c r="F704" s="30">
        <v>0</v>
      </c>
      <c r="G704" s="30">
        <v>-1165699.48</v>
      </c>
    </row>
    <row r="705" spans="1:7" customFormat="1" ht="15" customHeight="1" x14ac:dyDescent="0.25">
      <c r="A705" s="22"/>
      <c r="B705" s="22"/>
      <c r="C705" s="23"/>
      <c r="D705" s="23"/>
      <c r="E705" s="23"/>
      <c r="F705" s="23"/>
      <c r="G705" s="23"/>
    </row>
    <row r="706" spans="1:7" customFormat="1" ht="15" customHeight="1" x14ac:dyDescent="0.25">
      <c r="A706" s="22"/>
      <c r="B706" s="22"/>
      <c r="C706" s="23"/>
      <c r="D706" s="23"/>
      <c r="E706" s="23"/>
      <c r="F706" s="23"/>
      <c r="G706" s="23"/>
    </row>
    <row r="707" spans="1:7" customFormat="1" ht="15" customHeight="1" x14ac:dyDescent="0.25">
      <c r="A707" s="24"/>
      <c r="C707" s="25"/>
      <c r="D707" s="25"/>
      <c r="E707" s="25"/>
      <c r="F707" s="25"/>
      <c r="G707" s="25"/>
    </row>
    <row r="708" spans="1:7" customFormat="1" ht="15" customHeight="1" x14ac:dyDescent="0.25">
      <c r="A708" s="24"/>
      <c r="C708" s="25"/>
      <c r="D708" s="25"/>
      <c r="E708" s="25"/>
      <c r="F708" s="25"/>
      <c r="G708" s="25"/>
    </row>
    <row r="709" spans="1:7" customFormat="1" ht="15" customHeight="1" x14ac:dyDescent="0.25">
      <c r="A709" s="24"/>
      <c r="C709" s="25"/>
      <c r="D709" s="25"/>
      <c r="E709" s="25"/>
      <c r="F709" s="25"/>
      <c r="G709" s="25"/>
    </row>
    <row r="710" spans="1:7" customFormat="1" ht="15" customHeight="1" x14ac:dyDescent="0.25">
      <c r="A710" s="24"/>
      <c r="C710" s="25"/>
      <c r="D710" s="25"/>
      <c r="E710" s="25"/>
      <c r="F710" s="25"/>
      <c r="G710" s="25"/>
    </row>
    <row r="711" spans="1:7" customFormat="1" ht="15" customHeight="1" x14ac:dyDescent="0.25">
      <c r="A711" s="24"/>
      <c r="C711" s="25"/>
      <c r="D711" s="25"/>
      <c r="E711" s="25"/>
      <c r="F711" s="25"/>
      <c r="G711" s="25"/>
    </row>
    <row r="712" spans="1:7" customFormat="1" ht="15" customHeight="1" x14ac:dyDescent="0.25">
      <c r="A712" s="24"/>
      <c r="C712" s="25"/>
      <c r="D712" s="25"/>
      <c r="E712" s="25"/>
      <c r="F712" s="25"/>
      <c r="G712" s="25"/>
    </row>
    <row r="713" spans="1:7" customFormat="1" ht="15" customHeight="1" x14ac:dyDescent="0.25">
      <c r="A713" s="24"/>
      <c r="C713" s="25"/>
      <c r="D713" s="25"/>
      <c r="E713" s="25"/>
      <c r="F713" s="25"/>
      <c r="G713" s="25"/>
    </row>
    <row r="714" spans="1:7" customFormat="1" ht="15" customHeight="1" x14ac:dyDescent="0.25">
      <c r="A714" s="24"/>
      <c r="C714" s="25"/>
      <c r="D714" s="25"/>
      <c r="E714" s="25"/>
      <c r="F714" s="25"/>
      <c r="G714" s="25"/>
    </row>
    <row r="715" spans="1:7" customFormat="1" ht="15" customHeight="1" x14ac:dyDescent="0.25">
      <c r="A715" s="24"/>
      <c r="C715" s="25"/>
      <c r="D715" s="25"/>
      <c r="E715" s="25"/>
      <c r="F715" s="25"/>
      <c r="G715" s="25"/>
    </row>
    <row r="716" spans="1:7" customFormat="1" ht="15" customHeight="1" x14ac:dyDescent="0.25">
      <c r="A716" s="24"/>
      <c r="C716" s="25"/>
      <c r="D716" s="25"/>
      <c r="E716" s="25"/>
      <c r="F716" s="25"/>
      <c r="G716" s="25"/>
    </row>
    <row r="717" spans="1:7" customFormat="1" ht="15" customHeight="1" x14ac:dyDescent="0.25">
      <c r="A717" s="24"/>
      <c r="C717" s="25"/>
      <c r="D717" s="25"/>
      <c r="E717" s="25"/>
      <c r="F717" s="25"/>
      <c r="G717" s="25"/>
    </row>
    <row r="718" spans="1:7" customFormat="1" ht="15" customHeight="1" x14ac:dyDescent="0.25">
      <c r="A718" s="24"/>
      <c r="C718" s="25"/>
      <c r="D718" s="25"/>
      <c r="E718" s="25"/>
      <c r="F718" s="25"/>
      <c r="G718" s="25"/>
    </row>
    <row r="719" spans="1:7" customFormat="1" ht="15" customHeight="1" x14ac:dyDescent="0.25">
      <c r="A719" s="24"/>
      <c r="C719" s="25"/>
      <c r="D719" s="25"/>
      <c r="E719" s="25"/>
      <c r="F719" s="25"/>
      <c r="G719" s="25"/>
    </row>
    <row r="720" spans="1:7" customFormat="1" ht="15" customHeight="1" x14ac:dyDescent="0.25">
      <c r="A720" s="24"/>
      <c r="C720" s="25"/>
      <c r="D720" s="25"/>
      <c r="E720" s="25"/>
      <c r="F720" s="25"/>
      <c r="G720" s="25"/>
    </row>
    <row r="721" spans="1:7" customFormat="1" ht="15" customHeight="1" x14ac:dyDescent="0.25">
      <c r="A721" s="24"/>
      <c r="C721" s="25"/>
      <c r="D721" s="25"/>
      <c r="E721" s="25"/>
      <c r="F721" s="25"/>
      <c r="G721" s="25"/>
    </row>
    <row r="722" spans="1:7" customFormat="1" ht="15" customHeight="1" x14ac:dyDescent="0.25">
      <c r="A722" s="24"/>
      <c r="C722" s="25"/>
      <c r="D722" s="25"/>
      <c r="E722" s="25"/>
      <c r="F722" s="25"/>
      <c r="G722" s="25"/>
    </row>
    <row r="723" spans="1:7" customFormat="1" ht="15" customHeight="1" x14ac:dyDescent="0.25">
      <c r="A723" s="24"/>
      <c r="C723" s="25"/>
      <c r="D723" s="25"/>
      <c r="E723" s="25"/>
      <c r="F723" s="25"/>
      <c r="G723" s="25"/>
    </row>
    <row r="724" spans="1:7" customFormat="1" ht="15" customHeight="1" x14ac:dyDescent="0.25">
      <c r="A724" s="24"/>
      <c r="C724" s="25"/>
      <c r="D724" s="25"/>
      <c r="E724" s="25"/>
      <c r="F724" s="25"/>
      <c r="G724" s="25"/>
    </row>
    <row r="725" spans="1:7" customFormat="1" ht="15" customHeight="1" x14ac:dyDescent="0.25">
      <c r="A725" s="24"/>
      <c r="C725" s="25"/>
      <c r="D725" s="25"/>
      <c r="E725" s="25"/>
      <c r="F725" s="25"/>
      <c r="G725" s="25"/>
    </row>
    <row r="726" spans="1:7" customFormat="1" ht="15" customHeight="1" x14ac:dyDescent="0.25">
      <c r="A726" s="24"/>
      <c r="C726" s="25"/>
      <c r="D726" s="25"/>
      <c r="E726" s="25"/>
      <c r="F726" s="25"/>
      <c r="G726" s="25"/>
    </row>
    <row r="727" spans="1:7" customFormat="1" ht="15" customHeight="1" x14ac:dyDescent="0.25">
      <c r="A727" s="24"/>
      <c r="C727" s="25"/>
      <c r="D727" s="25"/>
      <c r="E727" s="25"/>
      <c r="F727" s="25"/>
      <c r="G727" s="25"/>
    </row>
    <row r="728" spans="1:7" customFormat="1" ht="15" customHeight="1" x14ac:dyDescent="0.25">
      <c r="A728" s="24"/>
      <c r="C728" s="25"/>
      <c r="D728" s="25"/>
      <c r="E728" s="25"/>
      <c r="F728" s="25"/>
      <c r="G728" s="25"/>
    </row>
    <row r="729" spans="1:7" customFormat="1" ht="15" customHeight="1" x14ac:dyDescent="0.25">
      <c r="A729" s="24"/>
      <c r="C729" s="25"/>
      <c r="D729" s="25"/>
      <c r="E729" s="25"/>
      <c r="F729" s="25"/>
      <c r="G729" s="25"/>
    </row>
    <row r="730" spans="1:7" customFormat="1" ht="15" customHeight="1" x14ac:dyDescent="0.25">
      <c r="A730" s="24"/>
      <c r="C730" s="25"/>
      <c r="D730" s="25"/>
      <c r="E730" s="25"/>
      <c r="F730" s="25"/>
      <c r="G730" s="25"/>
    </row>
    <row r="731" spans="1:7" customFormat="1" ht="15" customHeight="1" x14ac:dyDescent="0.25">
      <c r="A731" s="24"/>
      <c r="C731" s="25"/>
      <c r="D731" s="25"/>
      <c r="E731" s="25"/>
      <c r="F731" s="25"/>
      <c r="G731" s="25"/>
    </row>
    <row r="732" spans="1:7" customFormat="1" ht="15" customHeight="1" x14ac:dyDescent="0.25">
      <c r="A732" s="24"/>
      <c r="C732" s="25"/>
      <c r="D732" s="25"/>
      <c r="E732" s="25"/>
      <c r="F732" s="25"/>
      <c r="G732" s="25"/>
    </row>
    <row r="733" spans="1:7" customFormat="1" ht="15" customHeight="1" x14ac:dyDescent="0.25">
      <c r="A733" s="24"/>
      <c r="C733" s="25"/>
      <c r="D733" s="25"/>
      <c r="E733" s="25"/>
      <c r="F733" s="25"/>
      <c r="G733" s="25"/>
    </row>
    <row r="734" spans="1:7" customFormat="1" ht="15" customHeight="1" x14ac:dyDescent="0.25">
      <c r="A734" s="24"/>
      <c r="C734" s="25"/>
      <c r="D734" s="25"/>
      <c r="E734" s="25"/>
      <c r="F734" s="25"/>
      <c r="G734" s="25"/>
    </row>
    <row r="735" spans="1:7" customFormat="1" ht="15" customHeight="1" x14ac:dyDescent="0.25">
      <c r="A735" s="24"/>
      <c r="C735" s="25"/>
      <c r="D735" s="25"/>
      <c r="E735" s="25"/>
      <c r="F735" s="25"/>
      <c r="G735" s="25"/>
    </row>
    <row r="736" spans="1:7" customFormat="1" ht="15" customHeight="1" x14ac:dyDescent="0.25">
      <c r="A736" s="24"/>
      <c r="C736" s="25"/>
      <c r="D736" s="25"/>
      <c r="E736" s="25"/>
      <c r="F736" s="25"/>
      <c r="G736" s="25"/>
    </row>
    <row r="737" spans="1:7" customFormat="1" ht="15" customHeight="1" x14ac:dyDescent="0.25">
      <c r="A737" s="24"/>
      <c r="C737" s="25"/>
      <c r="D737" s="25"/>
      <c r="E737" s="25"/>
      <c r="F737" s="25"/>
      <c r="G737" s="25"/>
    </row>
    <row r="738" spans="1:7" customFormat="1" ht="15" customHeight="1" x14ac:dyDescent="0.25">
      <c r="A738" s="24"/>
      <c r="C738" s="25"/>
      <c r="D738" s="25"/>
      <c r="E738" s="25"/>
      <c r="F738" s="25"/>
      <c r="G738" s="25"/>
    </row>
    <row r="739" spans="1:7" customFormat="1" ht="15" customHeight="1" x14ac:dyDescent="0.25">
      <c r="A739" s="24"/>
      <c r="C739" s="25"/>
      <c r="D739" s="25"/>
      <c r="E739" s="25"/>
      <c r="F739" s="25"/>
      <c r="G739" s="25"/>
    </row>
    <row r="740" spans="1:7" customFormat="1" ht="15" customHeight="1" x14ac:dyDescent="0.25">
      <c r="A740" s="24"/>
      <c r="C740" s="25"/>
      <c r="D740" s="25"/>
      <c r="E740" s="25"/>
      <c r="F740" s="25"/>
      <c r="G740" s="25"/>
    </row>
    <row r="741" spans="1:7" customFormat="1" ht="15" customHeight="1" x14ac:dyDescent="0.25">
      <c r="A741" s="24"/>
      <c r="C741" s="25"/>
      <c r="D741" s="25"/>
      <c r="E741" s="25"/>
      <c r="F741" s="25"/>
      <c r="G741" s="25"/>
    </row>
    <row r="742" spans="1:7" customFormat="1" ht="15" customHeight="1" x14ac:dyDescent="0.25">
      <c r="A742" s="24"/>
      <c r="C742" s="25"/>
      <c r="D742" s="25"/>
      <c r="E742" s="25"/>
      <c r="F742" s="25"/>
      <c r="G742" s="25"/>
    </row>
    <row r="743" spans="1:7" customFormat="1" ht="15" customHeight="1" x14ac:dyDescent="0.25">
      <c r="A743" s="24"/>
      <c r="C743" s="25"/>
      <c r="D743" s="25"/>
      <c r="E743" s="25"/>
      <c r="F743" s="25"/>
      <c r="G743" s="25"/>
    </row>
    <row r="744" spans="1:7" customFormat="1" ht="15" customHeight="1" x14ac:dyDescent="0.25">
      <c r="A744" s="24"/>
      <c r="C744" s="25"/>
      <c r="D744" s="25"/>
      <c r="E744" s="25"/>
      <c r="F744" s="25"/>
      <c r="G744" s="25"/>
    </row>
    <row r="745" spans="1:7" customFormat="1" ht="15" customHeight="1" x14ac:dyDescent="0.25">
      <c r="A745" s="24"/>
      <c r="C745" s="25"/>
      <c r="D745" s="25"/>
      <c r="E745" s="25"/>
      <c r="F745" s="25"/>
      <c r="G745" s="25"/>
    </row>
    <row r="746" spans="1:7" customFormat="1" ht="15" customHeight="1" x14ac:dyDescent="0.25">
      <c r="A746" s="24"/>
      <c r="C746" s="25"/>
      <c r="D746" s="25"/>
      <c r="E746" s="25"/>
      <c r="F746" s="25"/>
      <c r="G746" s="25"/>
    </row>
    <row r="747" spans="1:7" customFormat="1" ht="15" customHeight="1" x14ac:dyDescent="0.25">
      <c r="A747" s="24"/>
      <c r="C747" s="25"/>
      <c r="D747" s="25"/>
      <c r="E747" s="25"/>
      <c r="F747" s="25"/>
      <c r="G747" s="25"/>
    </row>
    <row r="748" spans="1:7" customFormat="1" ht="15" customHeight="1" x14ac:dyDescent="0.25">
      <c r="A748" s="24"/>
      <c r="C748" s="25"/>
      <c r="D748" s="25"/>
      <c r="E748" s="25"/>
      <c r="F748" s="25"/>
      <c r="G748" s="25"/>
    </row>
    <row r="749" spans="1:7" customFormat="1" ht="15" customHeight="1" x14ac:dyDescent="0.25">
      <c r="A749" s="24"/>
      <c r="C749" s="25"/>
      <c r="D749" s="25"/>
      <c r="E749" s="25"/>
      <c r="F749" s="25"/>
      <c r="G749" s="25"/>
    </row>
    <row r="750" spans="1:7" customFormat="1" ht="15" customHeight="1" x14ac:dyDescent="0.25">
      <c r="A750" s="24"/>
      <c r="C750" s="25"/>
      <c r="D750" s="25"/>
      <c r="E750" s="25"/>
      <c r="F750" s="25"/>
      <c r="G750" s="25"/>
    </row>
    <row r="751" spans="1:7" customFormat="1" ht="15" customHeight="1" x14ac:dyDescent="0.25">
      <c r="A751" s="24"/>
      <c r="C751" s="25"/>
      <c r="D751" s="25"/>
      <c r="E751" s="25"/>
      <c r="F751" s="25"/>
      <c r="G751" s="25"/>
    </row>
    <row r="752" spans="1:7" customFormat="1" ht="15" customHeight="1" x14ac:dyDescent="0.25">
      <c r="A752" s="24"/>
      <c r="C752" s="25"/>
      <c r="D752" s="25"/>
      <c r="E752" s="25"/>
      <c r="F752" s="25"/>
      <c r="G752" s="25"/>
    </row>
    <row r="753" spans="1:7" customFormat="1" ht="15" customHeight="1" x14ac:dyDescent="0.25">
      <c r="A753" s="24"/>
      <c r="C753" s="25"/>
      <c r="D753" s="25"/>
      <c r="E753" s="25"/>
      <c r="F753" s="25"/>
      <c r="G753" s="25"/>
    </row>
    <row r="754" spans="1:7" customFormat="1" ht="15" customHeight="1" x14ac:dyDescent="0.25">
      <c r="A754" s="24"/>
      <c r="C754" s="25"/>
      <c r="D754" s="25"/>
      <c r="E754" s="25"/>
      <c r="F754" s="25"/>
      <c r="G754" s="25"/>
    </row>
    <row r="755" spans="1:7" customFormat="1" ht="15" customHeight="1" x14ac:dyDescent="0.25">
      <c r="A755" s="24"/>
      <c r="C755" s="25"/>
      <c r="D755" s="25"/>
      <c r="E755" s="25"/>
      <c r="F755" s="25"/>
      <c r="G755" s="25"/>
    </row>
    <row r="756" spans="1:7" customFormat="1" ht="15" customHeight="1" x14ac:dyDescent="0.25">
      <c r="A756" s="24"/>
      <c r="C756" s="25"/>
      <c r="D756" s="25"/>
      <c r="E756" s="25"/>
      <c r="F756" s="25"/>
      <c r="G756" s="25"/>
    </row>
    <row r="757" spans="1:7" customFormat="1" ht="15" customHeight="1" x14ac:dyDescent="0.25">
      <c r="A757" s="24"/>
      <c r="C757" s="25"/>
      <c r="D757" s="25"/>
      <c r="E757" s="25"/>
      <c r="F757" s="25"/>
      <c r="G757" s="25"/>
    </row>
    <row r="758" spans="1:7" customFormat="1" ht="15" customHeight="1" x14ac:dyDescent="0.25">
      <c r="A758" s="24"/>
      <c r="C758" s="25"/>
      <c r="D758" s="25"/>
      <c r="E758" s="25"/>
      <c r="F758" s="25"/>
      <c r="G758" s="25"/>
    </row>
    <row r="759" spans="1:7" customFormat="1" ht="15" customHeight="1" x14ac:dyDescent="0.25">
      <c r="A759" s="24"/>
      <c r="C759" s="25"/>
      <c r="D759" s="25"/>
      <c r="E759" s="25"/>
      <c r="F759" s="25"/>
      <c r="G759" s="25"/>
    </row>
    <row r="760" spans="1:7" customFormat="1" ht="15" customHeight="1" x14ac:dyDescent="0.25">
      <c r="A760" s="24"/>
      <c r="C760" s="25"/>
      <c r="D760" s="25"/>
      <c r="E760" s="25"/>
      <c r="F760" s="25"/>
      <c r="G760" s="25"/>
    </row>
    <row r="761" spans="1:7" customFormat="1" ht="15" customHeight="1" x14ac:dyDescent="0.25">
      <c r="A761" s="24"/>
      <c r="C761" s="25"/>
      <c r="D761" s="25"/>
      <c r="E761" s="25"/>
      <c r="F761" s="25"/>
      <c r="G761" s="25"/>
    </row>
    <row r="762" spans="1:7" customFormat="1" ht="15" customHeight="1" x14ac:dyDescent="0.25">
      <c r="A762" s="24"/>
      <c r="C762" s="25"/>
      <c r="D762" s="25"/>
      <c r="E762" s="25"/>
      <c r="F762" s="25"/>
      <c r="G762" s="25"/>
    </row>
    <row r="763" spans="1:7" customFormat="1" ht="15" customHeight="1" x14ac:dyDescent="0.25">
      <c r="A763" s="24"/>
      <c r="C763" s="25"/>
      <c r="D763" s="25"/>
      <c r="E763" s="25"/>
      <c r="F763" s="25"/>
      <c r="G763" s="25"/>
    </row>
    <row r="764" spans="1:7" customFormat="1" ht="15" customHeight="1" x14ac:dyDescent="0.25">
      <c r="A764" s="24"/>
      <c r="C764" s="25"/>
      <c r="D764" s="25"/>
      <c r="E764" s="25"/>
      <c r="F764" s="25"/>
      <c r="G764" s="25"/>
    </row>
    <row r="765" spans="1:7" customFormat="1" ht="15" customHeight="1" x14ac:dyDescent="0.25">
      <c r="A765" s="24"/>
      <c r="C765" s="25"/>
      <c r="D765" s="25"/>
      <c r="E765" s="25"/>
      <c r="F765" s="25"/>
      <c r="G765" s="25"/>
    </row>
    <row r="766" spans="1:7" customFormat="1" ht="15" customHeight="1" x14ac:dyDescent="0.25">
      <c r="A766" s="24"/>
      <c r="C766" s="25"/>
      <c r="D766" s="25"/>
      <c r="E766" s="25"/>
      <c r="F766" s="25"/>
      <c r="G766" s="25"/>
    </row>
    <row r="767" spans="1:7" customFormat="1" ht="15" customHeight="1" x14ac:dyDescent="0.25">
      <c r="A767" s="24"/>
      <c r="C767" s="25"/>
      <c r="D767" s="25"/>
      <c r="E767" s="25"/>
      <c r="F767" s="25"/>
      <c r="G767" s="25"/>
    </row>
    <row r="768" spans="1:7" customFormat="1" ht="15" customHeight="1" x14ac:dyDescent="0.25">
      <c r="A768" s="24"/>
      <c r="C768" s="25"/>
      <c r="D768" s="25"/>
      <c r="E768" s="25"/>
      <c r="F768" s="25"/>
      <c r="G768" s="25"/>
    </row>
    <row r="769" spans="1:7" customFormat="1" ht="15" customHeight="1" x14ac:dyDescent="0.25">
      <c r="A769" s="24"/>
      <c r="C769" s="25"/>
      <c r="D769" s="25"/>
      <c r="E769" s="25"/>
      <c r="F769" s="25"/>
      <c r="G769" s="25"/>
    </row>
    <row r="770" spans="1:7" customFormat="1" ht="15" customHeight="1" x14ac:dyDescent="0.25">
      <c r="A770" s="24"/>
      <c r="C770" s="25"/>
      <c r="D770" s="25"/>
      <c r="E770" s="25"/>
      <c r="F770" s="25"/>
      <c r="G770" s="25"/>
    </row>
    <row r="771" spans="1:7" customFormat="1" ht="15" customHeight="1" x14ac:dyDescent="0.25">
      <c r="A771" s="24"/>
      <c r="C771" s="25"/>
      <c r="D771" s="25"/>
      <c r="E771" s="25"/>
      <c r="F771" s="25"/>
      <c r="G771" s="25"/>
    </row>
    <row r="772" spans="1:7" customFormat="1" ht="15" customHeight="1" x14ac:dyDescent="0.25">
      <c r="A772" s="24"/>
      <c r="C772" s="25"/>
      <c r="D772" s="25"/>
      <c r="E772" s="25"/>
      <c r="F772" s="25"/>
      <c r="G772" s="25"/>
    </row>
    <row r="773" spans="1:7" customFormat="1" ht="15" customHeight="1" x14ac:dyDescent="0.25">
      <c r="A773" s="24"/>
      <c r="C773" s="25"/>
      <c r="D773" s="25"/>
      <c r="E773" s="25"/>
      <c r="F773" s="25"/>
      <c r="G773" s="25"/>
    </row>
    <row r="774" spans="1:7" customFormat="1" ht="15" customHeight="1" x14ac:dyDescent="0.25">
      <c r="A774" s="24"/>
      <c r="C774" s="25"/>
      <c r="D774" s="25"/>
      <c r="E774" s="25"/>
      <c r="F774" s="25"/>
      <c r="G774" s="25"/>
    </row>
    <row r="775" spans="1:7" customFormat="1" ht="15" customHeight="1" x14ac:dyDescent="0.25">
      <c r="A775" s="24"/>
      <c r="C775" s="25"/>
      <c r="D775" s="25"/>
      <c r="E775" s="25"/>
      <c r="F775" s="25"/>
      <c r="G775" s="25"/>
    </row>
    <row r="776" spans="1:7" customFormat="1" ht="15" customHeight="1" x14ac:dyDescent="0.25">
      <c r="A776" s="24"/>
      <c r="C776" s="25"/>
      <c r="D776" s="25"/>
      <c r="E776" s="25"/>
      <c r="F776" s="25"/>
      <c r="G776" s="25"/>
    </row>
    <row r="777" spans="1:7" customFormat="1" ht="15" customHeight="1" x14ac:dyDescent="0.25">
      <c r="A777" s="24"/>
      <c r="C777" s="25"/>
      <c r="D777" s="25"/>
      <c r="E777" s="25"/>
      <c r="F777" s="25"/>
      <c r="G777" s="25"/>
    </row>
    <row r="778" spans="1:7" customFormat="1" ht="15" customHeight="1" x14ac:dyDescent="0.25">
      <c r="A778" s="24"/>
      <c r="C778" s="25"/>
      <c r="D778" s="25"/>
      <c r="E778" s="25"/>
      <c r="F778" s="25"/>
      <c r="G778" s="25"/>
    </row>
    <row r="779" spans="1:7" customFormat="1" ht="15" customHeight="1" x14ac:dyDescent="0.25">
      <c r="A779" s="24"/>
      <c r="C779" s="25"/>
      <c r="D779" s="25"/>
      <c r="E779" s="25"/>
      <c r="F779" s="25"/>
      <c r="G779" s="25"/>
    </row>
    <row r="780" spans="1:7" customFormat="1" ht="15" customHeight="1" x14ac:dyDescent="0.25">
      <c r="A780" s="24"/>
      <c r="C780" s="25"/>
      <c r="D780" s="25"/>
      <c r="E780" s="25"/>
      <c r="F780" s="25"/>
      <c r="G780" s="25"/>
    </row>
    <row r="781" spans="1:7" customFormat="1" ht="15" customHeight="1" x14ac:dyDescent="0.25">
      <c r="A781" s="24"/>
      <c r="C781" s="25"/>
      <c r="D781" s="25"/>
      <c r="E781" s="25"/>
      <c r="F781" s="25"/>
      <c r="G781" s="25"/>
    </row>
    <row r="782" spans="1:7" customFormat="1" ht="15" customHeight="1" x14ac:dyDescent="0.25">
      <c r="A782" s="24"/>
      <c r="C782" s="25"/>
      <c r="D782" s="25"/>
      <c r="E782" s="25"/>
      <c r="F782" s="25"/>
      <c r="G782" s="25"/>
    </row>
    <row r="783" spans="1:7" customFormat="1" ht="15" customHeight="1" x14ac:dyDescent="0.25">
      <c r="A783" s="24"/>
      <c r="C783" s="25"/>
      <c r="D783" s="25"/>
      <c r="E783" s="25"/>
      <c r="F783" s="25"/>
      <c r="G783" s="25"/>
    </row>
    <row r="784" spans="1:7" customFormat="1" ht="15" customHeight="1" x14ac:dyDescent="0.25">
      <c r="A784" s="24"/>
      <c r="C784" s="25"/>
      <c r="D784" s="25"/>
      <c r="E784" s="25"/>
      <c r="F784" s="25"/>
      <c r="G784" s="25"/>
    </row>
    <row r="785" spans="1:7" customFormat="1" ht="15" customHeight="1" x14ac:dyDescent="0.25">
      <c r="A785" s="24"/>
      <c r="C785" s="25"/>
      <c r="D785" s="25"/>
      <c r="E785" s="25"/>
      <c r="F785" s="25"/>
      <c r="G785" s="25"/>
    </row>
    <row r="786" spans="1:7" customFormat="1" ht="15" customHeight="1" x14ac:dyDescent="0.25">
      <c r="A786" s="24"/>
      <c r="C786" s="25"/>
      <c r="D786" s="25"/>
      <c r="E786" s="25"/>
      <c r="F786" s="25"/>
      <c r="G786" s="25"/>
    </row>
    <row r="787" spans="1:7" customFormat="1" ht="15" customHeight="1" x14ac:dyDescent="0.25">
      <c r="A787" s="24"/>
      <c r="C787" s="25"/>
      <c r="D787" s="25"/>
      <c r="E787" s="25"/>
      <c r="F787" s="25"/>
      <c r="G787" s="25"/>
    </row>
    <row r="788" spans="1:7" customFormat="1" ht="15" customHeight="1" x14ac:dyDescent="0.25">
      <c r="A788" s="24"/>
      <c r="C788" s="25"/>
      <c r="D788" s="25"/>
      <c r="E788" s="25"/>
      <c r="F788" s="25"/>
      <c r="G788" s="25"/>
    </row>
    <row r="789" spans="1:7" customFormat="1" ht="15" customHeight="1" x14ac:dyDescent="0.25">
      <c r="A789" s="24"/>
      <c r="C789" s="25"/>
      <c r="D789" s="25"/>
      <c r="E789" s="25"/>
      <c r="F789" s="25"/>
      <c r="G789" s="25"/>
    </row>
    <row r="790" spans="1:7" customFormat="1" ht="15" customHeight="1" x14ac:dyDescent="0.25">
      <c r="A790" s="24"/>
      <c r="C790" s="25"/>
      <c r="D790" s="25"/>
      <c r="E790" s="25"/>
      <c r="F790" s="25"/>
      <c r="G790" s="25"/>
    </row>
    <row r="791" spans="1:7" customFormat="1" ht="15" customHeight="1" x14ac:dyDescent="0.25">
      <c r="A791" s="24"/>
      <c r="C791" s="25"/>
      <c r="D791" s="25"/>
      <c r="E791" s="25"/>
      <c r="F791" s="25"/>
      <c r="G791" s="25"/>
    </row>
    <row r="792" spans="1:7" customFormat="1" ht="15" customHeight="1" x14ac:dyDescent="0.25">
      <c r="A792" s="24"/>
      <c r="C792" s="25"/>
      <c r="D792" s="25"/>
      <c r="E792" s="25"/>
      <c r="F792" s="25"/>
      <c r="G792" s="25"/>
    </row>
    <row r="793" spans="1:7" customFormat="1" ht="15" customHeight="1" x14ac:dyDescent="0.25">
      <c r="A793" s="24"/>
      <c r="C793" s="25"/>
      <c r="D793" s="25"/>
      <c r="E793" s="25"/>
      <c r="F793" s="25"/>
      <c r="G793" s="25"/>
    </row>
    <row r="794" spans="1:7" customFormat="1" ht="15" customHeight="1" x14ac:dyDescent="0.25">
      <c r="A794" s="24"/>
      <c r="C794" s="25"/>
      <c r="D794" s="25"/>
      <c r="E794" s="25"/>
      <c r="F794" s="25"/>
      <c r="G794" s="25"/>
    </row>
    <row r="795" spans="1:7" customFormat="1" ht="15" customHeight="1" x14ac:dyDescent="0.25">
      <c r="A795" s="24"/>
      <c r="C795" s="25"/>
      <c r="D795" s="25"/>
      <c r="E795" s="25"/>
      <c r="F795" s="25"/>
      <c r="G795" s="25"/>
    </row>
    <row r="796" spans="1:7" customFormat="1" ht="15" customHeight="1" x14ac:dyDescent="0.25">
      <c r="A796" s="24"/>
      <c r="C796" s="25"/>
      <c r="D796" s="25"/>
      <c r="E796" s="25"/>
      <c r="F796" s="25"/>
      <c r="G796" s="25"/>
    </row>
    <row r="797" spans="1:7" customFormat="1" ht="15" customHeight="1" x14ac:dyDescent="0.25">
      <c r="A797" s="24"/>
      <c r="C797" s="25"/>
      <c r="D797" s="25"/>
      <c r="E797" s="25"/>
      <c r="F797" s="25"/>
      <c r="G797" s="25"/>
    </row>
    <row r="798" spans="1:7" customFormat="1" ht="15" customHeight="1" x14ac:dyDescent="0.25">
      <c r="A798" s="24"/>
      <c r="C798" s="25"/>
      <c r="D798" s="25"/>
      <c r="E798" s="25"/>
      <c r="F798" s="25"/>
      <c r="G798" s="25"/>
    </row>
    <row r="799" spans="1:7" customFormat="1" ht="15" customHeight="1" x14ac:dyDescent="0.25">
      <c r="A799" s="24"/>
      <c r="C799" s="25"/>
      <c r="D799" s="25"/>
      <c r="E799" s="25"/>
      <c r="F799" s="25"/>
      <c r="G799" s="25"/>
    </row>
    <row r="800" spans="1:7" customFormat="1" ht="15" customHeight="1" x14ac:dyDescent="0.25">
      <c r="A800" s="24"/>
      <c r="C800" s="25"/>
      <c r="D800" s="25"/>
      <c r="E800" s="25"/>
      <c r="F800" s="25"/>
      <c r="G800" s="25"/>
    </row>
    <row r="801" spans="1:7" customFormat="1" ht="15" customHeight="1" x14ac:dyDescent="0.25">
      <c r="A801" s="24"/>
      <c r="C801" s="25"/>
      <c r="D801" s="25"/>
      <c r="E801" s="25"/>
      <c r="F801" s="25"/>
      <c r="G801" s="25"/>
    </row>
    <row r="802" spans="1:7" customFormat="1" ht="15" customHeight="1" x14ac:dyDescent="0.25">
      <c r="A802" s="24"/>
      <c r="C802" s="25"/>
      <c r="D802" s="25"/>
      <c r="E802" s="25"/>
      <c r="F802" s="25"/>
      <c r="G802" s="25"/>
    </row>
    <row r="803" spans="1:7" customFormat="1" ht="15" customHeight="1" x14ac:dyDescent="0.25">
      <c r="A803" s="24"/>
      <c r="C803" s="25"/>
      <c r="D803" s="25"/>
      <c r="E803" s="25"/>
      <c r="F803" s="25"/>
      <c r="G803" s="25"/>
    </row>
    <row r="804" spans="1:7" customFormat="1" ht="15" customHeight="1" x14ac:dyDescent="0.25">
      <c r="A804" s="24"/>
      <c r="C804" s="25"/>
      <c r="D804" s="25"/>
      <c r="E804" s="25"/>
      <c r="F804" s="25"/>
      <c r="G804" s="25"/>
    </row>
    <row r="805" spans="1:7" customFormat="1" ht="15" customHeight="1" x14ac:dyDescent="0.25">
      <c r="A805" s="24"/>
      <c r="C805" s="25"/>
      <c r="D805" s="25"/>
      <c r="E805" s="25"/>
      <c r="F805" s="25"/>
      <c r="G805" s="25"/>
    </row>
    <row r="806" spans="1:7" customFormat="1" ht="15" customHeight="1" x14ac:dyDescent="0.25">
      <c r="A806" s="24"/>
      <c r="C806" s="25"/>
      <c r="D806" s="25"/>
      <c r="E806" s="25"/>
      <c r="F806" s="25"/>
      <c r="G806" s="25"/>
    </row>
    <row r="807" spans="1:7" customFormat="1" ht="15" customHeight="1" x14ac:dyDescent="0.25">
      <c r="A807" s="24"/>
      <c r="C807" s="25"/>
      <c r="D807" s="25"/>
      <c r="E807" s="25"/>
      <c r="F807" s="25"/>
      <c r="G807" s="25"/>
    </row>
    <row r="808" spans="1:7" customFormat="1" ht="15" customHeight="1" x14ac:dyDescent="0.25">
      <c r="A808" s="24"/>
      <c r="C808" s="25"/>
      <c r="D808" s="25"/>
      <c r="E808" s="25"/>
      <c r="F808" s="25"/>
      <c r="G808" s="25"/>
    </row>
    <row r="809" spans="1:7" customFormat="1" ht="15" customHeight="1" x14ac:dyDescent="0.25">
      <c r="A809" s="24"/>
      <c r="C809" s="25"/>
      <c r="D809" s="25"/>
      <c r="E809" s="25"/>
      <c r="F809" s="25"/>
      <c r="G809" s="25"/>
    </row>
    <row r="810" spans="1:7" customFormat="1" ht="15" customHeight="1" x14ac:dyDescent="0.25">
      <c r="A810" s="24"/>
      <c r="C810" s="25"/>
      <c r="D810" s="25"/>
      <c r="E810" s="25"/>
      <c r="F810" s="25"/>
      <c r="G810" s="25"/>
    </row>
    <row r="811" spans="1:7" customFormat="1" ht="15" customHeight="1" x14ac:dyDescent="0.25">
      <c r="A811" s="24"/>
      <c r="C811" s="25"/>
      <c r="D811" s="25"/>
      <c r="E811" s="25"/>
      <c r="F811" s="25"/>
      <c r="G811" s="25"/>
    </row>
    <row r="812" spans="1:7" customFormat="1" ht="15" customHeight="1" x14ac:dyDescent="0.25">
      <c r="A812" s="24"/>
      <c r="C812" s="25"/>
      <c r="D812" s="25"/>
      <c r="E812" s="25"/>
      <c r="F812" s="25"/>
      <c r="G812" s="25"/>
    </row>
    <row r="813" spans="1:7" customFormat="1" ht="15" customHeight="1" x14ac:dyDescent="0.25">
      <c r="A813" s="24"/>
      <c r="C813" s="25"/>
      <c r="D813" s="25"/>
      <c r="E813" s="25"/>
      <c r="F813" s="25"/>
      <c r="G813" s="25"/>
    </row>
    <row r="814" spans="1:7" customFormat="1" ht="15" customHeight="1" x14ac:dyDescent="0.25">
      <c r="A814" s="24"/>
      <c r="C814" s="25"/>
      <c r="D814" s="25"/>
      <c r="E814" s="25"/>
      <c r="F814" s="25"/>
      <c r="G814" s="25"/>
    </row>
    <row r="815" spans="1:7" customFormat="1" ht="15" customHeight="1" x14ac:dyDescent="0.25">
      <c r="A815" s="24"/>
      <c r="C815" s="25"/>
      <c r="D815" s="25"/>
      <c r="E815" s="25"/>
      <c r="F815" s="25"/>
      <c r="G815" s="25"/>
    </row>
    <row r="816" spans="1:7" customFormat="1" ht="15" customHeight="1" x14ac:dyDescent="0.25">
      <c r="A816" s="24"/>
      <c r="C816" s="25"/>
      <c r="D816" s="25"/>
      <c r="E816" s="25"/>
      <c r="F816" s="25"/>
      <c r="G816" s="25"/>
    </row>
    <row r="817" spans="1:7" customFormat="1" ht="15" customHeight="1" x14ac:dyDescent="0.25">
      <c r="A817" s="24"/>
      <c r="C817" s="25"/>
      <c r="D817" s="25"/>
      <c r="E817" s="25"/>
      <c r="F817" s="25"/>
      <c r="G817" s="25"/>
    </row>
    <row r="818" spans="1:7" customFormat="1" ht="15" customHeight="1" x14ac:dyDescent="0.25">
      <c r="A818" s="24"/>
      <c r="C818" s="25"/>
      <c r="D818" s="25"/>
      <c r="E818" s="25"/>
      <c r="F818" s="25"/>
      <c r="G818" s="25"/>
    </row>
    <row r="819" spans="1:7" customFormat="1" ht="15" customHeight="1" x14ac:dyDescent="0.25">
      <c r="A819" s="24"/>
      <c r="C819" s="25"/>
      <c r="D819" s="25"/>
      <c r="E819" s="25"/>
      <c r="F819" s="25"/>
      <c r="G819" s="25"/>
    </row>
    <row r="820" spans="1:7" customFormat="1" ht="15" customHeight="1" x14ac:dyDescent="0.25">
      <c r="A820" s="24"/>
      <c r="C820" s="25"/>
      <c r="D820" s="25"/>
      <c r="E820" s="25"/>
      <c r="F820" s="25"/>
      <c r="G820" s="25"/>
    </row>
    <row r="821" spans="1:7" customFormat="1" ht="15" customHeight="1" x14ac:dyDescent="0.25">
      <c r="A821" s="24"/>
      <c r="C821" s="25"/>
      <c r="D821" s="25"/>
      <c r="E821" s="25"/>
      <c r="F821" s="25"/>
      <c r="G821" s="25"/>
    </row>
    <row r="822" spans="1:7" customFormat="1" ht="15" customHeight="1" x14ac:dyDescent="0.25">
      <c r="A822" s="24"/>
      <c r="C822" s="25"/>
      <c r="D822" s="25"/>
      <c r="E822" s="25"/>
      <c r="F822" s="25"/>
      <c r="G822" s="25"/>
    </row>
    <row r="823" spans="1:7" customFormat="1" ht="15" customHeight="1" x14ac:dyDescent="0.25">
      <c r="A823" s="24"/>
      <c r="C823" s="25"/>
      <c r="D823" s="25"/>
      <c r="E823" s="25"/>
      <c r="F823" s="25"/>
      <c r="G823" s="25"/>
    </row>
    <row r="824" spans="1:7" customFormat="1" ht="15" customHeight="1" x14ac:dyDescent="0.25">
      <c r="A824" s="24"/>
      <c r="C824" s="25"/>
      <c r="D824" s="25"/>
      <c r="E824" s="25"/>
      <c r="F824" s="25"/>
      <c r="G824" s="25"/>
    </row>
    <row r="825" spans="1:7" customFormat="1" ht="15" customHeight="1" x14ac:dyDescent="0.25">
      <c r="A825" s="24"/>
      <c r="C825" s="25"/>
      <c r="D825" s="25"/>
      <c r="E825" s="25"/>
      <c r="F825" s="25"/>
      <c r="G825" s="25"/>
    </row>
    <row r="826" spans="1:7" customFormat="1" ht="15" customHeight="1" x14ac:dyDescent="0.25">
      <c r="A826" s="24"/>
      <c r="C826" s="25"/>
      <c r="D826" s="25"/>
      <c r="E826" s="25"/>
      <c r="F826" s="25"/>
      <c r="G826" s="25"/>
    </row>
    <row r="827" spans="1:7" customFormat="1" ht="15" customHeight="1" x14ac:dyDescent="0.25">
      <c r="A827" s="24"/>
      <c r="C827" s="25"/>
      <c r="D827" s="25"/>
      <c r="E827" s="25"/>
      <c r="F827" s="25"/>
      <c r="G827" s="25"/>
    </row>
    <row r="828" spans="1:7" customFormat="1" ht="15" customHeight="1" x14ac:dyDescent="0.25">
      <c r="A828" s="24"/>
      <c r="C828" s="25"/>
      <c r="D828" s="25"/>
      <c r="E828" s="25"/>
      <c r="F828" s="25"/>
      <c r="G828" s="25"/>
    </row>
    <row r="829" spans="1:7" customFormat="1" ht="15" customHeight="1" x14ac:dyDescent="0.25">
      <c r="A829" s="24"/>
      <c r="C829" s="25"/>
      <c r="D829" s="25"/>
      <c r="E829" s="25"/>
      <c r="F829" s="25"/>
      <c r="G829" s="25"/>
    </row>
    <row r="830" spans="1:7" customFormat="1" ht="15" customHeight="1" x14ac:dyDescent="0.25">
      <c r="A830" s="24"/>
      <c r="C830" s="25"/>
      <c r="D830" s="25"/>
      <c r="E830" s="25"/>
      <c r="F830" s="25"/>
      <c r="G830" s="25"/>
    </row>
    <row r="831" spans="1:7" customFormat="1" ht="15" customHeight="1" x14ac:dyDescent="0.25">
      <c r="A831" s="24"/>
      <c r="C831" s="25"/>
      <c r="D831" s="25"/>
      <c r="E831" s="25"/>
      <c r="F831" s="25"/>
      <c r="G831" s="25"/>
    </row>
    <row r="832" spans="1:7" customFormat="1" ht="15" customHeight="1" x14ac:dyDescent="0.25">
      <c r="A832" s="24"/>
      <c r="C832" s="25"/>
      <c r="D832" s="25"/>
      <c r="E832" s="25"/>
      <c r="F832" s="25"/>
      <c r="G832" s="25"/>
    </row>
    <row r="833" spans="1:7" customFormat="1" ht="15" customHeight="1" x14ac:dyDescent="0.25">
      <c r="A833" s="24"/>
      <c r="C833" s="25"/>
      <c r="D833" s="25"/>
      <c r="E833" s="25"/>
      <c r="F833" s="25"/>
      <c r="G833" s="25"/>
    </row>
    <row r="834" spans="1:7" customFormat="1" ht="15" customHeight="1" x14ac:dyDescent="0.25">
      <c r="A834" s="24"/>
      <c r="C834" s="25"/>
      <c r="D834" s="25"/>
      <c r="E834" s="25"/>
      <c r="F834" s="25"/>
      <c r="G834" s="25"/>
    </row>
    <row r="835" spans="1:7" customFormat="1" ht="15" customHeight="1" x14ac:dyDescent="0.25">
      <c r="A835" s="24"/>
      <c r="C835" s="25"/>
      <c r="D835" s="25"/>
      <c r="E835" s="25"/>
      <c r="F835" s="25"/>
      <c r="G835" s="25"/>
    </row>
    <row r="836" spans="1:7" customFormat="1" ht="15" customHeight="1" x14ac:dyDescent="0.25">
      <c r="A836" s="24"/>
      <c r="C836" s="25"/>
      <c r="D836" s="25"/>
      <c r="E836" s="25"/>
      <c r="F836" s="25"/>
      <c r="G836" s="25"/>
    </row>
    <row r="837" spans="1:7" customFormat="1" ht="15" customHeight="1" x14ac:dyDescent="0.25">
      <c r="A837" s="24"/>
      <c r="C837" s="25"/>
      <c r="D837" s="25"/>
      <c r="E837" s="25"/>
      <c r="F837" s="25"/>
      <c r="G837" s="25"/>
    </row>
    <row r="838" spans="1:7" customFormat="1" ht="15" customHeight="1" x14ac:dyDescent="0.25">
      <c r="A838" s="24"/>
      <c r="C838" s="25"/>
      <c r="D838" s="25"/>
      <c r="E838" s="25"/>
      <c r="F838" s="25"/>
      <c r="G838" s="25"/>
    </row>
    <row r="839" spans="1:7" customFormat="1" ht="15" customHeight="1" x14ac:dyDescent="0.25">
      <c r="A839" s="24"/>
      <c r="C839" s="25"/>
      <c r="D839" s="25"/>
      <c r="E839" s="25"/>
      <c r="F839" s="25"/>
      <c r="G839" s="25"/>
    </row>
    <row r="840" spans="1:7" customFormat="1" ht="15" customHeight="1" x14ac:dyDescent="0.25">
      <c r="A840" s="24"/>
      <c r="C840" s="25"/>
      <c r="D840" s="25"/>
      <c r="E840" s="25"/>
      <c r="F840" s="25"/>
      <c r="G840" s="25"/>
    </row>
    <row r="841" spans="1:7" customFormat="1" ht="15" customHeight="1" x14ac:dyDescent="0.25">
      <c r="A841" s="24"/>
      <c r="C841" s="25"/>
      <c r="D841" s="25"/>
      <c r="E841" s="25"/>
      <c r="F841" s="25"/>
      <c r="G841" s="25"/>
    </row>
    <row r="842" spans="1:7" customFormat="1" ht="15" customHeight="1" x14ac:dyDescent="0.25">
      <c r="A842" s="24"/>
      <c r="C842" s="25"/>
      <c r="D842" s="25"/>
      <c r="E842" s="25"/>
      <c r="F842" s="25"/>
      <c r="G842" s="25"/>
    </row>
    <row r="843" spans="1:7" customFormat="1" ht="15" customHeight="1" x14ac:dyDescent="0.25">
      <c r="A843" s="24"/>
      <c r="C843" s="25"/>
      <c r="D843" s="25"/>
      <c r="E843" s="25"/>
      <c r="F843" s="25"/>
      <c r="G843" s="25"/>
    </row>
    <row r="844" spans="1:7" customFormat="1" ht="15" customHeight="1" x14ac:dyDescent="0.25">
      <c r="A844" s="24"/>
      <c r="C844" s="25"/>
      <c r="D844" s="25"/>
      <c r="E844" s="25"/>
      <c r="F844" s="25"/>
      <c r="G844" s="25"/>
    </row>
    <row r="845" spans="1:7" customFormat="1" ht="15" customHeight="1" x14ac:dyDescent="0.25">
      <c r="A845" s="24"/>
      <c r="C845" s="25"/>
      <c r="D845" s="25"/>
      <c r="E845" s="25"/>
      <c r="F845" s="25"/>
      <c r="G845" s="25"/>
    </row>
    <row r="846" spans="1:7" customFormat="1" ht="15" customHeight="1" x14ac:dyDescent="0.25">
      <c r="A846" s="24"/>
      <c r="C846" s="25"/>
      <c r="D846" s="25"/>
      <c r="E846" s="25"/>
      <c r="F846" s="25"/>
      <c r="G846" s="25"/>
    </row>
    <row r="847" spans="1:7" customFormat="1" ht="15" customHeight="1" x14ac:dyDescent="0.25">
      <c r="A847" s="24"/>
      <c r="C847" s="25"/>
      <c r="D847" s="25"/>
      <c r="E847" s="25"/>
      <c r="F847" s="25"/>
      <c r="G847" s="25"/>
    </row>
    <row r="848" spans="1:7" customFormat="1" ht="15" customHeight="1" x14ac:dyDescent="0.25">
      <c r="A848" s="24"/>
      <c r="C848" s="25"/>
      <c r="D848" s="25"/>
      <c r="E848" s="25"/>
      <c r="F848" s="25"/>
      <c r="G848" s="25"/>
    </row>
    <row r="849" spans="1:7" customFormat="1" ht="15" customHeight="1" x14ac:dyDescent="0.25">
      <c r="A849" s="24"/>
      <c r="C849" s="25"/>
      <c r="D849" s="25"/>
      <c r="E849" s="25"/>
      <c r="F849" s="25"/>
      <c r="G849" s="25"/>
    </row>
    <row r="850" spans="1:7" customFormat="1" ht="15" customHeight="1" x14ac:dyDescent="0.25">
      <c r="A850" s="24"/>
      <c r="C850" s="25"/>
      <c r="D850" s="25"/>
      <c r="E850" s="25"/>
      <c r="F850" s="25"/>
      <c r="G850" s="25"/>
    </row>
    <row r="851" spans="1:7" customFormat="1" ht="15" customHeight="1" x14ac:dyDescent="0.25">
      <c r="A851" s="24"/>
      <c r="C851" s="25"/>
      <c r="D851" s="25"/>
      <c r="E851" s="25"/>
      <c r="F851" s="25"/>
      <c r="G851" s="25"/>
    </row>
    <row r="852" spans="1:7" customFormat="1" ht="15" customHeight="1" x14ac:dyDescent="0.25">
      <c r="A852" s="24"/>
      <c r="C852" s="25"/>
      <c r="D852" s="25"/>
      <c r="E852" s="25"/>
      <c r="F852" s="25"/>
      <c r="G852" s="25"/>
    </row>
    <row r="853" spans="1:7" customFormat="1" ht="15" customHeight="1" x14ac:dyDescent="0.25">
      <c r="A853" s="24"/>
      <c r="C853" s="25"/>
      <c r="D853" s="25"/>
      <c r="E853" s="25"/>
      <c r="F853" s="25"/>
      <c r="G853" s="25"/>
    </row>
    <row r="854" spans="1:7" customFormat="1" ht="15" customHeight="1" x14ac:dyDescent="0.25">
      <c r="A854" s="24"/>
      <c r="C854" s="25"/>
      <c r="D854" s="25"/>
      <c r="E854" s="25"/>
      <c r="F854" s="25"/>
      <c r="G854" s="25"/>
    </row>
    <row r="855" spans="1:7" customFormat="1" ht="15" customHeight="1" x14ac:dyDescent="0.25">
      <c r="A855" s="24"/>
      <c r="C855" s="25"/>
      <c r="D855" s="25"/>
      <c r="E855" s="25"/>
      <c r="F855" s="25"/>
      <c r="G855" s="25"/>
    </row>
    <row r="856" spans="1:7" customFormat="1" ht="15" customHeight="1" x14ac:dyDescent="0.25">
      <c r="A856" s="24"/>
      <c r="C856" s="25"/>
      <c r="D856" s="25"/>
      <c r="E856" s="25"/>
      <c r="F856" s="25"/>
      <c r="G856" s="25"/>
    </row>
    <row r="857" spans="1:7" customFormat="1" ht="15" customHeight="1" x14ac:dyDescent="0.25">
      <c r="A857" s="24"/>
      <c r="C857" s="25"/>
      <c r="D857" s="25"/>
      <c r="E857" s="25"/>
      <c r="F857" s="25"/>
      <c r="G857" s="25"/>
    </row>
    <row r="858" spans="1:7" customFormat="1" ht="15" customHeight="1" x14ac:dyDescent="0.25">
      <c r="A858" s="24"/>
      <c r="C858" s="25"/>
      <c r="D858" s="25"/>
      <c r="E858" s="25"/>
      <c r="F858" s="25"/>
      <c r="G858" s="25"/>
    </row>
    <row r="859" spans="1:7" customFormat="1" ht="15" customHeight="1" x14ac:dyDescent="0.25">
      <c r="A859" s="24"/>
      <c r="C859" s="25"/>
      <c r="D859" s="25"/>
      <c r="E859" s="25"/>
      <c r="F859" s="25"/>
      <c r="G859" s="25"/>
    </row>
    <row r="860" spans="1:7" customFormat="1" ht="15" customHeight="1" x14ac:dyDescent="0.25">
      <c r="A860" s="24"/>
      <c r="C860" s="25"/>
      <c r="D860" s="25"/>
      <c r="E860" s="25"/>
      <c r="F860" s="25"/>
      <c r="G860" s="25"/>
    </row>
    <row r="861" spans="1:7" customFormat="1" ht="15" customHeight="1" x14ac:dyDescent="0.25">
      <c r="A861" s="24"/>
      <c r="C861" s="25"/>
      <c r="D861" s="25"/>
      <c r="E861" s="25"/>
      <c r="F861" s="25"/>
      <c r="G861" s="25"/>
    </row>
    <row r="862" spans="1:7" customFormat="1" ht="15" customHeight="1" x14ac:dyDescent="0.25">
      <c r="A862" s="24"/>
      <c r="C862" s="25"/>
      <c r="D862" s="25"/>
      <c r="E862" s="25"/>
      <c r="F862" s="25"/>
      <c r="G862" s="25"/>
    </row>
    <row r="863" spans="1:7" customFormat="1" ht="15" customHeight="1" x14ac:dyDescent="0.25">
      <c r="A863" s="24"/>
      <c r="C863" s="25"/>
      <c r="D863" s="25"/>
      <c r="E863" s="25"/>
      <c r="F863" s="25"/>
      <c r="G863" s="25"/>
    </row>
    <row r="864" spans="1:7" customFormat="1" ht="15" customHeight="1" x14ac:dyDescent="0.25">
      <c r="A864" s="24"/>
      <c r="C864" s="25"/>
      <c r="D864" s="25"/>
      <c r="E864" s="25"/>
      <c r="F864" s="25"/>
      <c r="G864" s="25"/>
    </row>
    <row r="865" spans="1:7" customFormat="1" ht="15" customHeight="1" x14ac:dyDescent="0.25">
      <c r="A865" s="24"/>
      <c r="C865" s="25"/>
      <c r="D865" s="25"/>
      <c r="E865" s="25"/>
      <c r="F865" s="25"/>
      <c r="G865" s="25"/>
    </row>
    <row r="866" spans="1:7" customFormat="1" ht="15" customHeight="1" x14ac:dyDescent="0.25">
      <c r="A866" s="24"/>
      <c r="C866" s="25"/>
      <c r="D866" s="25"/>
      <c r="E866" s="25"/>
      <c r="F866" s="25"/>
      <c r="G866" s="25"/>
    </row>
    <row r="867" spans="1:7" customFormat="1" ht="15" customHeight="1" x14ac:dyDescent="0.25">
      <c r="A867" s="24"/>
      <c r="C867" s="25"/>
      <c r="D867" s="25"/>
      <c r="E867" s="25"/>
      <c r="F867" s="25"/>
      <c r="G867" s="25"/>
    </row>
    <row r="868" spans="1:7" customFormat="1" ht="15" customHeight="1" x14ac:dyDescent="0.25">
      <c r="A868" s="24"/>
      <c r="C868" s="25"/>
      <c r="D868" s="25"/>
      <c r="E868" s="25"/>
      <c r="F868" s="25"/>
      <c r="G868" s="25"/>
    </row>
    <row r="869" spans="1:7" customFormat="1" ht="15" customHeight="1" x14ac:dyDescent="0.25">
      <c r="A869" s="24"/>
      <c r="C869" s="25"/>
      <c r="D869" s="25"/>
      <c r="E869" s="25"/>
      <c r="F869" s="25"/>
      <c r="G869" s="25"/>
    </row>
    <row r="870" spans="1:7" customFormat="1" ht="15" customHeight="1" x14ac:dyDescent="0.25">
      <c r="A870" s="24"/>
      <c r="C870" s="25"/>
      <c r="D870" s="25"/>
      <c r="E870" s="25"/>
      <c r="F870" s="25"/>
      <c r="G870" s="25"/>
    </row>
    <row r="871" spans="1:7" customFormat="1" ht="15" customHeight="1" x14ac:dyDescent="0.25">
      <c r="A871" s="24"/>
      <c r="C871" s="25"/>
      <c r="D871" s="25"/>
      <c r="E871" s="25"/>
      <c r="F871" s="25"/>
      <c r="G871" s="25"/>
    </row>
    <row r="872" spans="1:7" customFormat="1" ht="15" customHeight="1" x14ac:dyDescent="0.25">
      <c r="A872" s="24"/>
      <c r="C872" s="25"/>
      <c r="D872" s="25"/>
      <c r="E872" s="25"/>
      <c r="F872" s="25"/>
      <c r="G872" s="25"/>
    </row>
    <row r="873" spans="1:7" customFormat="1" ht="15" customHeight="1" x14ac:dyDescent="0.25">
      <c r="A873" s="24"/>
      <c r="C873" s="25"/>
      <c r="D873" s="25"/>
      <c r="E873" s="25"/>
      <c r="F873" s="25"/>
      <c r="G873" s="25"/>
    </row>
    <row r="874" spans="1:7" customFormat="1" ht="15" customHeight="1" x14ac:dyDescent="0.25">
      <c r="A874" s="24"/>
      <c r="C874" s="25"/>
      <c r="D874" s="25"/>
      <c r="E874" s="25"/>
      <c r="F874" s="25"/>
      <c r="G874" s="25"/>
    </row>
    <row r="875" spans="1:7" customFormat="1" ht="15" customHeight="1" x14ac:dyDescent="0.25">
      <c r="A875" s="24"/>
      <c r="C875" s="25"/>
      <c r="D875" s="25"/>
      <c r="E875" s="25"/>
      <c r="F875" s="25"/>
      <c r="G875" s="25"/>
    </row>
    <row r="876" spans="1:7" customFormat="1" ht="15" customHeight="1" x14ac:dyDescent="0.25">
      <c r="A876" s="24"/>
      <c r="C876" s="25"/>
      <c r="D876" s="25"/>
      <c r="E876" s="25"/>
      <c r="F876" s="25"/>
      <c r="G876" s="25"/>
    </row>
    <row r="877" spans="1:7" customFormat="1" ht="15" customHeight="1" x14ac:dyDescent="0.25">
      <c r="A877" s="24"/>
      <c r="C877" s="25"/>
      <c r="D877" s="25"/>
      <c r="E877" s="25"/>
      <c r="F877" s="25"/>
      <c r="G877" s="25"/>
    </row>
    <row r="878" spans="1:7" customFormat="1" ht="15" customHeight="1" x14ac:dyDescent="0.25">
      <c r="A878" s="24"/>
      <c r="C878" s="25"/>
      <c r="D878" s="25"/>
      <c r="E878" s="25"/>
      <c r="F878" s="25"/>
      <c r="G878" s="25"/>
    </row>
    <row r="879" spans="1:7" customFormat="1" ht="15" customHeight="1" x14ac:dyDescent="0.25">
      <c r="A879" s="24"/>
      <c r="C879" s="25"/>
      <c r="D879" s="25"/>
      <c r="E879" s="25"/>
      <c r="F879" s="25"/>
      <c r="G879" s="25"/>
    </row>
    <row r="880" spans="1:7" customFormat="1" ht="15" customHeight="1" x14ac:dyDescent="0.25">
      <c r="A880" s="24"/>
      <c r="C880" s="25"/>
      <c r="D880" s="25"/>
      <c r="E880" s="25"/>
      <c r="F880" s="25"/>
      <c r="G880" s="25"/>
    </row>
    <row r="881" spans="1:7" customFormat="1" ht="15" customHeight="1" x14ac:dyDescent="0.25">
      <c r="A881" s="24"/>
      <c r="C881" s="25"/>
      <c r="D881" s="25"/>
      <c r="E881" s="25"/>
      <c r="F881" s="25"/>
      <c r="G881" s="25"/>
    </row>
    <row r="882" spans="1:7" customFormat="1" ht="15" customHeight="1" x14ac:dyDescent="0.25">
      <c r="A882" s="24"/>
      <c r="C882" s="25"/>
      <c r="D882" s="25"/>
      <c r="E882" s="25"/>
      <c r="F882" s="25"/>
      <c r="G882" s="25"/>
    </row>
    <row r="883" spans="1:7" customFormat="1" ht="15" customHeight="1" x14ac:dyDescent="0.25">
      <c r="A883" s="24"/>
      <c r="C883" s="25"/>
      <c r="D883" s="25"/>
      <c r="E883" s="25"/>
      <c r="F883" s="25"/>
      <c r="G883" s="25"/>
    </row>
    <row r="884" spans="1:7" customFormat="1" ht="15" customHeight="1" x14ac:dyDescent="0.25">
      <c r="A884" s="24"/>
      <c r="C884" s="25"/>
      <c r="D884" s="25"/>
      <c r="E884" s="25"/>
      <c r="F884" s="25"/>
      <c r="G884" s="25"/>
    </row>
    <row r="885" spans="1:7" customFormat="1" ht="15" customHeight="1" x14ac:dyDescent="0.25">
      <c r="A885" s="24"/>
      <c r="C885" s="25"/>
      <c r="D885" s="25"/>
      <c r="E885" s="25"/>
      <c r="F885" s="25"/>
      <c r="G885" s="25"/>
    </row>
    <row r="886" spans="1:7" customFormat="1" ht="15" customHeight="1" x14ac:dyDescent="0.25">
      <c r="A886" s="24"/>
      <c r="C886" s="25"/>
      <c r="D886" s="25"/>
      <c r="E886" s="25"/>
      <c r="F886" s="25"/>
      <c r="G886" s="25"/>
    </row>
    <row r="887" spans="1:7" customFormat="1" ht="15" customHeight="1" x14ac:dyDescent="0.25">
      <c r="A887" s="24"/>
      <c r="C887" s="25"/>
      <c r="D887" s="25"/>
      <c r="E887" s="25"/>
      <c r="F887" s="25"/>
      <c r="G887" s="25"/>
    </row>
    <row r="888" spans="1:7" customFormat="1" ht="15" customHeight="1" x14ac:dyDescent="0.25">
      <c r="A888" s="24"/>
      <c r="C888" s="25"/>
      <c r="D888" s="25"/>
      <c r="E888" s="25"/>
      <c r="F888" s="25"/>
      <c r="G888" s="25"/>
    </row>
    <row r="889" spans="1:7" customFormat="1" ht="15" customHeight="1" x14ac:dyDescent="0.25">
      <c r="A889" s="24"/>
      <c r="C889" s="25"/>
      <c r="D889" s="25"/>
      <c r="E889" s="25"/>
      <c r="F889" s="25"/>
      <c r="G889" s="25"/>
    </row>
    <row r="890" spans="1:7" customFormat="1" ht="15" customHeight="1" x14ac:dyDescent="0.25">
      <c r="A890" s="24"/>
      <c r="C890" s="25"/>
      <c r="D890" s="25"/>
      <c r="E890" s="25"/>
      <c r="F890" s="25"/>
      <c r="G890" s="25"/>
    </row>
    <row r="891" spans="1:7" customFormat="1" ht="15" customHeight="1" x14ac:dyDescent="0.25">
      <c r="A891" s="24"/>
      <c r="C891" s="25"/>
      <c r="D891" s="25"/>
      <c r="E891" s="25"/>
      <c r="F891" s="25"/>
      <c r="G891" s="25"/>
    </row>
    <row r="892" spans="1:7" customFormat="1" ht="15" customHeight="1" x14ac:dyDescent="0.25">
      <c r="A892" s="24"/>
      <c r="C892" s="25"/>
      <c r="D892" s="25"/>
      <c r="E892" s="25"/>
      <c r="F892" s="25"/>
      <c r="G892" s="25"/>
    </row>
    <row r="893" spans="1:7" customFormat="1" ht="15" customHeight="1" x14ac:dyDescent="0.25">
      <c r="A893" s="24"/>
      <c r="C893" s="25"/>
      <c r="D893" s="25"/>
      <c r="E893" s="25"/>
      <c r="F893" s="25"/>
      <c r="G893" s="25"/>
    </row>
    <row r="894" spans="1:7" customFormat="1" ht="15" customHeight="1" x14ac:dyDescent="0.25">
      <c r="A894" s="24"/>
      <c r="C894" s="25"/>
      <c r="D894" s="25"/>
      <c r="E894" s="25"/>
      <c r="F894" s="25"/>
      <c r="G894" s="25"/>
    </row>
    <row r="895" spans="1:7" customFormat="1" ht="15" customHeight="1" x14ac:dyDescent="0.25">
      <c r="A895" s="24"/>
      <c r="C895" s="25"/>
      <c r="D895" s="25"/>
      <c r="E895" s="25"/>
      <c r="F895" s="25"/>
      <c r="G895" s="25"/>
    </row>
    <row r="896" spans="1:7" customFormat="1" ht="15" customHeight="1" x14ac:dyDescent="0.25">
      <c r="A896" s="24"/>
      <c r="C896" s="25"/>
      <c r="D896" s="25"/>
      <c r="E896" s="25"/>
      <c r="F896" s="25"/>
      <c r="G896" s="25"/>
    </row>
    <row r="897" spans="1:7" customFormat="1" ht="15" customHeight="1" x14ac:dyDescent="0.25">
      <c r="A897" s="24"/>
      <c r="C897" s="25"/>
      <c r="D897" s="25"/>
      <c r="E897" s="25"/>
      <c r="F897" s="25"/>
      <c r="G897" s="25"/>
    </row>
    <row r="898" spans="1:7" customFormat="1" ht="15" customHeight="1" x14ac:dyDescent="0.25">
      <c r="A898" s="24"/>
      <c r="C898" s="25"/>
      <c r="D898" s="25"/>
      <c r="E898" s="25"/>
      <c r="F898" s="25"/>
      <c r="G898" s="25"/>
    </row>
    <row r="899" spans="1:7" customFormat="1" ht="15" customHeight="1" x14ac:dyDescent="0.25">
      <c r="A899" s="24"/>
      <c r="C899" s="25"/>
      <c r="D899" s="25"/>
      <c r="E899" s="25"/>
      <c r="F899" s="25"/>
      <c r="G899" s="25"/>
    </row>
    <row r="900" spans="1:7" customFormat="1" ht="15" customHeight="1" x14ac:dyDescent="0.25">
      <c r="A900" s="24"/>
      <c r="C900" s="25"/>
      <c r="D900" s="25"/>
      <c r="E900" s="25"/>
      <c r="F900" s="25"/>
      <c r="G900" s="25"/>
    </row>
    <row r="901" spans="1:7" customFormat="1" ht="15" customHeight="1" x14ac:dyDescent="0.25">
      <c r="A901" s="24"/>
      <c r="C901" s="25"/>
      <c r="D901" s="25"/>
      <c r="E901" s="25"/>
      <c r="F901" s="25"/>
      <c r="G901" s="25"/>
    </row>
    <row r="902" spans="1:7" customFormat="1" ht="15" customHeight="1" x14ac:dyDescent="0.25">
      <c r="A902" s="24"/>
      <c r="C902" s="25"/>
      <c r="D902" s="25"/>
      <c r="E902" s="25"/>
      <c r="F902" s="25"/>
      <c r="G902" s="25"/>
    </row>
    <row r="903" spans="1:7" customFormat="1" ht="15" customHeight="1" x14ac:dyDescent="0.25">
      <c r="A903" s="24"/>
      <c r="C903" s="25"/>
      <c r="D903" s="25"/>
      <c r="E903" s="25"/>
      <c r="F903" s="25"/>
      <c r="G903" s="25"/>
    </row>
    <row r="904" spans="1:7" customFormat="1" ht="15" customHeight="1" x14ac:dyDescent="0.25">
      <c r="A904" s="24"/>
      <c r="C904" s="25"/>
      <c r="D904" s="25"/>
      <c r="E904" s="25"/>
      <c r="F904" s="25"/>
      <c r="G904" s="25"/>
    </row>
    <row r="905" spans="1:7" customFormat="1" ht="15" customHeight="1" x14ac:dyDescent="0.25">
      <c r="A905" s="24"/>
      <c r="C905" s="25"/>
      <c r="D905" s="25"/>
      <c r="E905" s="25"/>
      <c r="F905" s="25"/>
      <c r="G905" s="25"/>
    </row>
    <row r="906" spans="1:7" customFormat="1" ht="15" customHeight="1" x14ac:dyDescent="0.25">
      <c r="A906" s="24"/>
      <c r="C906" s="25"/>
      <c r="D906" s="25"/>
      <c r="E906" s="25"/>
      <c r="F906" s="25"/>
      <c r="G906" s="25"/>
    </row>
    <row r="907" spans="1:7" customFormat="1" ht="15" customHeight="1" x14ac:dyDescent="0.25">
      <c r="A907" s="24"/>
      <c r="C907" s="25"/>
      <c r="D907" s="25"/>
      <c r="E907" s="25"/>
      <c r="F907" s="25"/>
      <c r="G907" s="25"/>
    </row>
    <row r="908" spans="1:7" customFormat="1" ht="15" customHeight="1" x14ac:dyDescent="0.25">
      <c r="A908" s="24"/>
      <c r="C908" s="25"/>
      <c r="D908" s="25"/>
      <c r="E908" s="25"/>
      <c r="F908" s="25"/>
      <c r="G908" s="25"/>
    </row>
    <row r="909" spans="1:7" customFormat="1" ht="15" customHeight="1" x14ac:dyDescent="0.25">
      <c r="A909" s="24"/>
      <c r="C909" s="25"/>
      <c r="D909" s="25"/>
      <c r="E909" s="25"/>
      <c r="F909" s="25"/>
      <c r="G909" s="25"/>
    </row>
    <row r="910" spans="1:7" customFormat="1" ht="15" customHeight="1" x14ac:dyDescent="0.25">
      <c r="A910" s="24"/>
      <c r="C910" s="25"/>
      <c r="D910" s="25"/>
      <c r="E910" s="25"/>
      <c r="F910" s="25"/>
      <c r="G910" s="25"/>
    </row>
    <row r="911" spans="1:7" customFormat="1" ht="15" customHeight="1" x14ac:dyDescent="0.25">
      <c r="A911" s="24"/>
      <c r="C911" s="25"/>
      <c r="D911" s="25"/>
      <c r="E911" s="25"/>
      <c r="F911" s="25"/>
      <c r="G911" s="25"/>
    </row>
    <row r="912" spans="1:7" customFormat="1" ht="15" customHeight="1" x14ac:dyDescent="0.25">
      <c r="A912" s="24"/>
      <c r="C912" s="25"/>
      <c r="D912" s="25"/>
      <c r="E912" s="25"/>
      <c r="F912" s="25"/>
      <c r="G912" s="25"/>
    </row>
    <row r="913" spans="1:7" customFormat="1" ht="15" customHeight="1" x14ac:dyDescent="0.25">
      <c r="A913" s="24"/>
      <c r="C913" s="25"/>
      <c r="D913" s="25"/>
      <c r="E913" s="25"/>
      <c r="F913" s="25"/>
      <c r="G913" s="25"/>
    </row>
    <row r="914" spans="1:7" customFormat="1" ht="15" customHeight="1" x14ac:dyDescent="0.25">
      <c r="A914" s="24"/>
      <c r="C914" s="25"/>
      <c r="D914" s="25"/>
      <c r="E914" s="25"/>
      <c r="F914" s="25"/>
      <c r="G914" s="25"/>
    </row>
    <row r="915" spans="1:7" customFormat="1" ht="15" customHeight="1" x14ac:dyDescent="0.25">
      <c r="A915" s="24"/>
      <c r="C915" s="25"/>
      <c r="D915" s="25"/>
      <c r="E915" s="25"/>
      <c r="F915" s="25"/>
      <c r="G915" s="25"/>
    </row>
    <row r="916" spans="1:7" customFormat="1" ht="15" customHeight="1" x14ac:dyDescent="0.25">
      <c r="A916" s="24"/>
      <c r="C916" s="25"/>
      <c r="D916" s="25"/>
      <c r="E916" s="25"/>
      <c r="F916" s="25"/>
      <c r="G916" s="25"/>
    </row>
    <row r="917" spans="1:7" customFormat="1" ht="15" customHeight="1" x14ac:dyDescent="0.25">
      <c r="A917" s="24"/>
      <c r="C917" s="25"/>
      <c r="D917" s="25"/>
      <c r="E917" s="25"/>
      <c r="F917" s="25"/>
      <c r="G917" s="25"/>
    </row>
    <row r="918" spans="1:7" customFormat="1" ht="15" customHeight="1" x14ac:dyDescent="0.25">
      <c r="A918" s="24"/>
      <c r="C918" s="25"/>
      <c r="D918" s="25"/>
      <c r="E918" s="25"/>
      <c r="F918" s="25"/>
      <c r="G918" s="25"/>
    </row>
    <row r="919" spans="1:7" customFormat="1" ht="15" customHeight="1" x14ac:dyDescent="0.25">
      <c r="A919" s="24"/>
      <c r="C919" s="25"/>
      <c r="D919" s="25"/>
      <c r="E919" s="25"/>
      <c r="F919" s="25"/>
      <c r="G919" s="25"/>
    </row>
    <row r="920" spans="1:7" customFormat="1" ht="15" customHeight="1" x14ac:dyDescent="0.25">
      <c r="A920" s="24"/>
      <c r="C920" s="25"/>
      <c r="D920" s="25"/>
      <c r="E920" s="25"/>
      <c r="F920" s="25"/>
      <c r="G920" s="25"/>
    </row>
    <row r="921" spans="1:7" customFormat="1" ht="15" customHeight="1" x14ac:dyDescent="0.25">
      <c r="A921" s="24"/>
      <c r="C921" s="25"/>
      <c r="D921" s="25"/>
      <c r="E921" s="25"/>
      <c r="F921" s="25"/>
      <c r="G921" s="25"/>
    </row>
    <row r="922" spans="1:7" customFormat="1" ht="15" customHeight="1" x14ac:dyDescent="0.25">
      <c r="A922" s="24"/>
      <c r="C922" s="25"/>
      <c r="D922" s="25"/>
      <c r="E922" s="25"/>
      <c r="F922" s="25"/>
      <c r="G922" s="25"/>
    </row>
    <row r="923" spans="1:7" customFormat="1" ht="15" customHeight="1" x14ac:dyDescent="0.25">
      <c r="A923" s="24"/>
      <c r="C923" s="25"/>
      <c r="D923" s="25"/>
      <c r="E923" s="25"/>
      <c r="F923" s="25"/>
      <c r="G923" s="25"/>
    </row>
    <row r="924" spans="1:7" customFormat="1" ht="15" customHeight="1" x14ac:dyDescent="0.25">
      <c r="A924" s="24"/>
      <c r="C924" s="25"/>
      <c r="D924" s="25"/>
      <c r="E924" s="25"/>
      <c r="F924" s="25"/>
      <c r="G924" s="25"/>
    </row>
    <row r="925" spans="1:7" customFormat="1" ht="15" customHeight="1" x14ac:dyDescent="0.25">
      <c r="A925" s="24"/>
      <c r="C925" s="25"/>
      <c r="D925" s="25"/>
      <c r="E925" s="25"/>
      <c r="F925" s="25"/>
      <c r="G925" s="25"/>
    </row>
    <row r="926" spans="1:7" customFormat="1" ht="15" customHeight="1" x14ac:dyDescent="0.25">
      <c r="A926" s="24"/>
      <c r="C926" s="25"/>
      <c r="D926" s="25"/>
      <c r="E926" s="25"/>
      <c r="F926" s="25"/>
      <c r="G926" s="25"/>
    </row>
    <row r="927" spans="1:7" customFormat="1" ht="15" customHeight="1" x14ac:dyDescent="0.25">
      <c r="A927" s="24"/>
      <c r="C927" s="25"/>
      <c r="D927" s="25"/>
      <c r="E927" s="25"/>
      <c r="F927" s="25"/>
      <c r="G927" s="25"/>
    </row>
    <row r="928" spans="1:7" customFormat="1" ht="15" customHeight="1" x14ac:dyDescent="0.25">
      <c r="A928" s="24"/>
      <c r="C928" s="25"/>
      <c r="D928" s="25"/>
      <c r="E928" s="25"/>
      <c r="F928" s="25"/>
      <c r="G928" s="25"/>
    </row>
    <row r="929" spans="1:7" customFormat="1" ht="15" customHeight="1" x14ac:dyDescent="0.25">
      <c r="A929" s="24"/>
      <c r="C929" s="25"/>
      <c r="D929" s="25"/>
      <c r="E929" s="25"/>
      <c r="F929" s="25"/>
      <c r="G929" s="25"/>
    </row>
    <row r="930" spans="1:7" customFormat="1" ht="15" customHeight="1" x14ac:dyDescent="0.25">
      <c r="A930" s="24"/>
      <c r="C930" s="25"/>
      <c r="D930" s="25"/>
      <c r="E930" s="25"/>
      <c r="F930" s="25"/>
      <c r="G930" s="25"/>
    </row>
    <row r="931" spans="1:7" customFormat="1" ht="15" customHeight="1" x14ac:dyDescent="0.25">
      <c r="A931" s="24"/>
      <c r="C931" s="25"/>
      <c r="D931" s="25"/>
      <c r="E931" s="25"/>
      <c r="F931" s="25"/>
      <c r="G931" s="25"/>
    </row>
    <row r="932" spans="1:7" customFormat="1" ht="15" customHeight="1" x14ac:dyDescent="0.25">
      <c r="A932" s="24"/>
      <c r="C932" s="25"/>
      <c r="D932" s="25"/>
      <c r="E932" s="25"/>
      <c r="F932" s="25"/>
      <c r="G932" s="25"/>
    </row>
    <row r="933" spans="1:7" customFormat="1" ht="15" customHeight="1" x14ac:dyDescent="0.25">
      <c r="A933" s="24"/>
      <c r="C933" s="25"/>
      <c r="D933" s="25"/>
      <c r="E933" s="25"/>
      <c r="F933" s="25"/>
      <c r="G933" s="25"/>
    </row>
    <row r="934" spans="1:7" customFormat="1" ht="15" customHeight="1" x14ac:dyDescent="0.25">
      <c r="A934" s="24"/>
      <c r="C934" s="25"/>
      <c r="D934" s="25"/>
      <c r="E934" s="25"/>
      <c r="F934" s="25"/>
      <c r="G934" s="25"/>
    </row>
    <row r="935" spans="1:7" customFormat="1" ht="15" customHeight="1" x14ac:dyDescent="0.25">
      <c r="A935" s="24"/>
      <c r="C935" s="25"/>
      <c r="D935" s="25"/>
      <c r="E935" s="25"/>
      <c r="F935" s="25"/>
      <c r="G935" s="25"/>
    </row>
    <row r="936" spans="1:7" customFormat="1" ht="15" customHeight="1" x14ac:dyDescent="0.25">
      <c r="A936" s="24"/>
      <c r="C936" s="25"/>
      <c r="D936" s="25"/>
      <c r="E936" s="25"/>
      <c r="F936" s="25"/>
      <c r="G936" s="25"/>
    </row>
    <row r="937" spans="1:7" customFormat="1" ht="15" customHeight="1" x14ac:dyDescent="0.25">
      <c r="A937" s="24"/>
      <c r="C937" s="25"/>
      <c r="D937" s="25"/>
      <c r="E937" s="25"/>
      <c r="F937" s="25"/>
      <c r="G937" s="25"/>
    </row>
    <row r="938" spans="1:7" customFormat="1" ht="15" customHeight="1" x14ac:dyDescent="0.25">
      <c r="A938" s="24"/>
      <c r="C938" s="25"/>
      <c r="D938" s="25"/>
      <c r="E938" s="25"/>
      <c r="F938" s="25"/>
      <c r="G938" s="25"/>
    </row>
    <row r="939" spans="1:7" customFormat="1" ht="15" customHeight="1" x14ac:dyDescent="0.25">
      <c r="A939" s="24"/>
      <c r="C939" s="25"/>
      <c r="D939" s="25"/>
      <c r="E939" s="25"/>
      <c r="F939" s="25"/>
      <c r="G939" s="25"/>
    </row>
    <row r="940" spans="1:7" customFormat="1" ht="15" customHeight="1" x14ac:dyDescent="0.25">
      <c r="A940" s="24"/>
      <c r="C940" s="25"/>
      <c r="D940" s="25"/>
      <c r="E940" s="25"/>
      <c r="F940" s="25"/>
      <c r="G940" s="25"/>
    </row>
    <row r="941" spans="1:7" customFormat="1" ht="15" customHeight="1" x14ac:dyDescent="0.25">
      <c r="A941" s="24"/>
      <c r="C941" s="25"/>
      <c r="D941" s="25"/>
      <c r="E941" s="25"/>
      <c r="F941" s="25"/>
      <c r="G941" s="25"/>
    </row>
    <row r="942" spans="1:7" customFormat="1" x14ac:dyDescent="0.25">
      <c r="A942" s="24"/>
      <c r="C942" s="25"/>
      <c r="D942" s="25"/>
      <c r="E942" s="25"/>
      <c r="F942" s="25"/>
      <c r="G942" s="25"/>
    </row>
    <row r="943" spans="1:7" customFormat="1" ht="15" customHeight="1" x14ac:dyDescent="0.25">
      <c r="A943" s="24"/>
      <c r="C943" s="25"/>
      <c r="D943" s="25"/>
      <c r="E943" s="25"/>
      <c r="F943" s="25"/>
      <c r="G943" s="25"/>
    </row>
    <row r="944" spans="1:7" customFormat="1" ht="15" customHeight="1" x14ac:dyDescent="0.25">
      <c r="A944" s="24"/>
      <c r="C944" s="25"/>
      <c r="D944" s="25"/>
      <c r="E944" s="25"/>
      <c r="F944" s="25"/>
      <c r="G944" s="25"/>
    </row>
    <row r="945" spans="1:7" customFormat="1" ht="15" customHeight="1" x14ac:dyDescent="0.25">
      <c r="A945" s="24"/>
      <c r="C945" s="25"/>
      <c r="D945" s="25"/>
      <c r="E945" s="25"/>
      <c r="F945" s="25"/>
      <c r="G945" s="25"/>
    </row>
    <row r="946" spans="1:7" customFormat="1" ht="15" customHeight="1" x14ac:dyDescent="0.25">
      <c r="A946" s="24"/>
      <c r="C946" s="25"/>
      <c r="D946" s="25"/>
      <c r="E946" s="25"/>
      <c r="F946" s="25"/>
      <c r="G946" s="25"/>
    </row>
    <row r="947" spans="1:7" customFormat="1" ht="15" customHeight="1" x14ac:dyDescent="0.25">
      <c r="A947" s="24"/>
      <c r="C947" s="25"/>
      <c r="D947" s="25"/>
      <c r="E947" s="25"/>
      <c r="F947" s="25"/>
      <c r="G947" s="25"/>
    </row>
    <row r="948" spans="1:7" customFormat="1" ht="15" customHeight="1" x14ac:dyDescent="0.25">
      <c r="A948" s="24"/>
      <c r="C948" s="25"/>
      <c r="D948" s="25"/>
      <c r="E948" s="25"/>
      <c r="F948" s="25"/>
      <c r="G948" s="25"/>
    </row>
    <row r="949" spans="1:7" customFormat="1" ht="15" customHeight="1" x14ac:dyDescent="0.25">
      <c r="A949" s="24"/>
      <c r="C949" s="25"/>
      <c r="D949" s="25"/>
      <c r="E949" s="25"/>
      <c r="F949" s="25"/>
      <c r="G949" s="25"/>
    </row>
    <row r="950" spans="1:7" customFormat="1" ht="15" customHeight="1" x14ac:dyDescent="0.25">
      <c r="A950" s="24"/>
      <c r="C950" s="25"/>
      <c r="D950" s="25"/>
      <c r="E950" s="25"/>
      <c r="F950" s="25"/>
      <c r="G950" s="25"/>
    </row>
    <row r="951" spans="1:7" customFormat="1" ht="15" customHeight="1" x14ac:dyDescent="0.25">
      <c r="A951" s="24"/>
      <c r="C951" s="25"/>
      <c r="D951" s="25"/>
      <c r="E951" s="25"/>
      <c r="F951" s="25"/>
      <c r="G951" s="25"/>
    </row>
    <row r="952" spans="1:7" customFormat="1" ht="15" customHeight="1" x14ac:dyDescent="0.25">
      <c r="A952" s="24"/>
      <c r="C952" s="25"/>
      <c r="D952" s="25"/>
      <c r="E952" s="25"/>
      <c r="F952" s="25"/>
      <c r="G952" s="25"/>
    </row>
    <row r="953" spans="1:7" customFormat="1" ht="15" customHeight="1" x14ac:dyDescent="0.25">
      <c r="A953" s="24"/>
      <c r="C953" s="25"/>
      <c r="D953" s="25"/>
      <c r="E953" s="25"/>
      <c r="F953" s="25"/>
      <c r="G953" s="25"/>
    </row>
    <row r="954" spans="1:7" customFormat="1" ht="15" customHeight="1" x14ac:dyDescent="0.25">
      <c r="A954" s="24"/>
      <c r="C954" s="25"/>
      <c r="D954" s="25"/>
      <c r="E954" s="25"/>
      <c r="F954" s="25"/>
      <c r="G954" s="25"/>
    </row>
    <row r="955" spans="1:7" customFormat="1" ht="15" customHeight="1" x14ac:dyDescent="0.25">
      <c r="A955" s="24"/>
      <c r="C955" s="25"/>
      <c r="D955" s="25"/>
      <c r="E955" s="25"/>
      <c r="F955" s="25"/>
      <c r="G955" s="25"/>
    </row>
    <row r="956" spans="1:7" customFormat="1" ht="15" customHeight="1" x14ac:dyDescent="0.25">
      <c r="A956" s="24"/>
      <c r="C956" s="25"/>
      <c r="D956" s="25"/>
      <c r="E956" s="25"/>
      <c r="F956" s="25"/>
      <c r="G956" s="25"/>
    </row>
    <row r="957" spans="1:7" customFormat="1" ht="15" customHeight="1" x14ac:dyDescent="0.25">
      <c r="A957" s="24"/>
      <c r="C957" s="25"/>
      <c r="D957" s="25"/>
      <c r="E957" s="25"/>
      <c r="F957" s="25"/>
      <c r="G957" s="25"/>
    </row>
    <row r="958" spans="1:7" customFormat="1" ht="15" customHeight="1" x14ac:dyDescent="0.25">
      <c r="A958" s="24"/>
      <c r="C958" s="25"/>
      <c r="D958" s="25"/>
      <c r="E958" s="25"/>
      <c r="F958" s="25"/>
      <c r="G958" s="25"/>
    </row>
    <row r="959" spans="1:7" customFormat="1" ht="15" customHeight="1" x14ac:dyDescent="0.25">
      <c r="A959" s="24"/>
      <c r="C959" s="25"/>
      <c r="D959" s="25"/>
      <c r="E959" s="25"/>
      <c r="F959" s="25"/>
      <c r="G959" s="25"/>
    </row>
    <row r="960" spans="1:7" customFormat="1" ht="15" customHeight="1" x14ac:dyDescent="0.25">
      <c r="A960" s="24"/>
      <c r="C960" s="25"/>
      <c r="D960" s="25"/>
      <c r="E960" s="25"/>
      <c r="F960" s="25"/>
      <c r="G960" s="25"/>
    </row>
    <row r="961" spans="1:7" customFormat="1" ht="15" customHeight="1" x14ac:dyDescent="0.25">
      <c r="A961" s="24"/>
      <c r="C961" s="25"/>
      <c r="D961" s="25"/>
      <c r="E961" s="25"/>
      <c r="F961" s="25"/>
      <c r="G961" s="25"/>
    </row>
    <row r="962" spans="1:7" customFormat="1" ht="15" customHeight="1" x14ac:dyDescent="0.25">
      <c r="A962" s="24"/>
      <c r="C962" s="25"/>
      <c r="D962" s="25"/>
      <c r="E962" s="25"/>
      <c r="F962" s="25"/>
      <c r="G962" s="25"/>
    </row>
    <row r="963" spans="1:7" customFormat="1" ht="15" customHeight="1" x14ac:dyDescent="0.25">
      <c r="A963" s="24"/>
      <c r="C963" s="25"/>
      <c r="D963" s="25"/>
      <c r="E963" s="25"/>
      <c r="F963" s="25"/>
      <c r="G963" s="25"/>
    </row>
    <row r="964" spans="1:7" customFormat="1" ht="15" customHeight="1" x14ac:dyDescent="0.25">
      <c r="A964" s="24"/>
      <c r="C964" s="25"/>
      <c r="D964" s="25"/>
      <c r="E964" s="25"/>
      <c r="F964" s="25"/>
      <c r="G964" s="25"/>
    </row>
    <row r="965" spans="1:7" customFormat="1" ht="15" customHeight="1" x14ac:dyDescent="0.25">
      <c r="A965" s="24"/>
      <c r="C965" s="25"/>
      <c r="D965" s="25"/>
      <c r="E965" s="25"/>
      <c r="F965" s="25"/>
      <c r="G965" s="25"/>
    </row>
    <row r="966" spans="1:7" customFormat="1" ht="15" customHeight="1" x14ac:dyDescent="0.25">
      <c r="A966" s="24"/>
      <c r="C966" s="25"/>
      <c r="D966" s="25"/>
      <c r="E966" s="25"/>
      <c r="F966" s="25"/>
      <c r="G966" s="25"/>
    </row>
    <row r="967" spans="1:7" customFormat="1" ht="15" customHeight="1" x14ac:dyDescent="0.25">
      <c r="A967" s="24"/>
      <c r="C967" s="25"/>
      <c r="D967" s="25"/>
      <c r="E967" s="25"/>
      <c r="F967" s="25"/>
      <c r="G967" s="25"/>
    </row>
    <row r="968" spans="1:7" customFormat="1" ht="15" customHeight="1" x14ac:dyDescent="0.25">
      <c r="A968" s="24"/>
      <c r="C968" s="25"/>
      <c r="D968" s="25"/>
      <c r="E968" s="25"/>
      <c r="F968" s="25"/>
      <c r="G968" s="25"/>
    </row>
    <row r="969" spans="1:7" customFormat="1" ht="15" customHeight="1" x14ac:dyDescent="0.25">
      <c r="A969" s="24"/>
      <c r="C969" s="25"/>
      <c r="D969" s="25"/>
      <c r="E969" s="25"/>
      <c r="F969" s="25"/>
      <c r="G969" s="25"/>
    </row>
    <row r="970" spans="1:7" customFormat="1" ht="15" customHeight="1" x14ac:dyDescent="0.25">
      <c r="A970" s="24"/>
      <c r="C970" s="25"/>
      <c r="D970" s="25"/>
      <c r="E970" s="25"/>
      <c r="F970" s="25"/>
      <c r="G970" s="25"/>
    </row>
    <row r="971" spans="1:7" customFormat="1" ht="15" customHeight="1" x14ac:dyDescent="0.25">
      <c r="A971" s="24"/>
      <c r="C971" s="25"/>
      <c r="D971" s="25"/>
      <c r="E971" s="25"/>
      <c r="F971" s="25"/>
      <c r="G971" s="25"/>
    </row>
    <row r="972" spans="1:7" customFormat="1" ht="15" customHeight="1" x14ac:dyDescent="0.25">
      <c r="A972" s="24"/>
      <c r="C972" s="25"/>
      <c r="D972" s="25"/>
      <c r="E972" s="25"/>
      <c r="F972" s="25"/>
      <c r="G972" s="25"/>
    </row>
    <row r="973" spans="1:7" customFormat="1" ht="15" customHeight="1" x14ac:dyDescent="0.25">
      <c r="A973" s="24"/>
      <c r="C973" s="25"/>
      <c r="D973" s="25"/>
      <c r="E973" s="25"/>
      <c r="F973" s="25"/>
      <c r="G973" s="25"/>
    </row>
    <row r="974" spans="1:7" customFormat="1" ht="15" customHeight="1" x14ac:dyDescent="0.25">
      <c r="A974" s="24"/>
      <c r="C974" s="25"/>
      <c r="D974" s="25"/>
      <c r="E974" s="25"/>
      <c r="F974" s="25"/>
      <c r="G974" s="25"/>
    </row>
    <row r="975" spans="1:7" customFormat="1" ht="15" customHeight="1" x14ac:dyDescent="0.25">
      <c r="A975" s="24"/>
      <c r="C975" s="25"/>
      <c r="D975" s="25"/>
      <c r="E975" s="25"/>
      <c r="F975" s="25"/>
      <c r="G975" s="25"/>
    </row>
    <row r="976" spans="1:7" customFormat="1" ht="15" customHeight="1" x14ac:dyDescent="0.25">
      <c r="A976" s="24"/>
      <c r="C976" s="25"/>
      <c r="D976" s="25"/>
      <c r="E976" s="25"/>
      <c r="F976" s="25"/>
      <c r="G976" s="25"/>
    </row>
    <row r="977" spans="1:7" customFormat="1" ht="15" customHeight="1" x14ac:dyDescent="0.25">
      <c r="A977" s="24"/>
      <c r="C977" s="25"/>
      <c r="D977" s="25"/>
      <c r="E977" s="25"/>
      <c r="F977" s="25"/>
      <c r="G977" s="25"/>
    </row>
    <row r="978" spans="1:7" customFormat="1" ht="15" customHeight="1" x14ac:dyDescent="0.25">
      <c r="A978" s="24"/>
      <c r="C978" s="25"/>
      <c r="D978" s="25"/>
      <c r="E978" s="25"/>
      <c r="F978" s="25"/>
      <c r="G978" s="25"/>
    </row>
    <row r="979" spans="1:7" customFormat="1" ht="15" customHeight="1" x14ac:dyDescent="0.25">
      <c r="A979" s="24"/>
      <c r="C979" s="25"/>
      <c r="D979" s="25"/>
      <c r="E979" s="25"/>
      <c r="F979" s="25"/>
      <c r="G979" s="25"/>
    </row>
    <row r="980" spans="1:7" customFormat="1" ht="15" customHeight="1" x14ac:dyDescent="0.25">
      <c r="A980" s="24"/>
      <c r="C980" s="25"/>
      <c r="D980" s="25"/>
      <c r="E980" s="25"/>
      <c r="F980" s="25"/>
      <c r="G980" s="25"/>
    </row>
    <row r="981" spans="1:7" customFormat="1" ht="15" customHeight="1" x14ac:dyDescent="0.25">
      <c r="A981" s="24"/>
      <c r="C981" s="25"/>
      <c r="D981" s="25"/>
      <c r="E981" s="25"/>
      <c r="F981" s="25"/>
      <c r="G981" s="25"/>
    </row>
    <row r="982" spans="1:7" customFormat="1" ht="15" customHeight="1" x14ac:dyDescent="0.25">
      <c r="A982" s="24"/>
      <c r="C982" s="25"/>
      <c r="D982" s="25"/>
      <c r="E982" s="25"/>
      <c r="F982" s="25"/>
      <c r="G982" s="25"/>
    </row>
    <row r="983" spans="1:7" customFormat="1" ht="15" customHeight="1" x14ac:dyDescent="0.25">
      <c r="A983" s="24"/>
      <c r="C983" s="25"/>
      <c r="D983" s="25"/>
      <c r="E983" s="25"/>
      <c r="F983" s="25"/>
      <c r="G983" s="25"/>
    </row>
    <row r="984" spans="1:7" customFormat="1" ht="15" customHeight="1" x14ac:dyDescent="0.25">
      <c r="A984" s="24"/>
      <c r="C984" s="25"/>
      <c r="D984" s="25"/>
      <c r="E984" s="25"/>
      <c r="F984" s="25"/>
      <c r="G984" s="25"/>
    </row>
    <row r="985" spans="1:7" customFormat="1" ht="15" customHeight="1" x14ac:dyDescent="0.25">
      <c r="A985" s="24"/>
      <c r="C985" s="25"/>
      <c r="D985" s="25"/>
      <c r="E985" s="25"/>
      <c r="F985" s="25"/>
      <c r="G985" s="25"/>
    </row>
    <row r="986" spans="1:7" customFormat="1" ht="15" customHeight="1" x14ac:dyDescent="0.25">
      <c r="A986" s="24"/>
      <c r="C986" s="25"/>
      <c r="D986" s="25"/>
      <c r="E986" s="25"/>
      <c r="F986" s="25"/>
      <c r="G986" s="25"/>
    </row>
    <row r="987" spans="1:7" customFormat="1" ht="15" customHeight="1" x14ac:dyDescent="0.25">
      <c r="A987" s="24"/>
      <c r="C987" s="25"/>
      <c r="D987" s="25"/>
      <c r="E987" s="25"/>
      <c r="F987" s="25"/>
      <c r="G987" s="25"/>
    </row>
    <row r="988" spans="1:7" customFormat="1" ht="15" customHeight="1" x14ac:dyDescent="0.25">
      <c r="A988" s="24"/>
      <c r="C988" s="25"/>
      <c r="D988" s="25"/>
      <c r="E988" s="25"/>
      <c r="F988" s="25"/>
      <c r="G988" s="25"/>
    </row>
    <row r="989" spans="1:7" customFormat="1" ht="15" customHeight="1" x14ac:dyDescent="0.25">
      <c r="A989" s="24"/>
      <c r="C989" s="25"/>
      <c r="D989" s="25"/>
      <c r="E989" s="25"/>
      <c r="F989" s="25"/>
      <c r="G989" s="25"/>
    </row>
    <row r="990" spans="1:7" customFormat="1" ht="15" customHeight="1" x14ac:dyDescent="0.25">
      <c r="A990" s="24"/>
      <c r="C990" s="25"/>
      <c r="D990" s="25"/>
      <c r="E990" s="25"/>
      <c r="F990" s="25"/>
      <c r="G990" s="25"/>
    </row>
    <row r="991" spans="1:7" customFormat="1" ht="15" customHeight="1" x14ac:dyDescent="0.25">
      <c r="A991" s="24"/>
      <c r="C991" s="25"/>
      <c r="D991" s="25"/>
      <c r="E991" s="25"/>
      <c r="F991" s="25"/>
      <c r="G991" s="25"/>
    </row>
    <row r="992" spans="1:7" customFormat="1" ht="15" customHeight="1" x14ac:dyDescent="0.25">
      <c r="A992" s="24"/>
      <c r="C992" s="25"/>
      <c r="D992" s="25"/>
      <c r="E992" s="25"/>
      <c r="F992" s="25"/>
      <c r="G992" s="25"/>
    </row>
    <row r="993" spans="1:7" customFormat="1" ht="15" customHeight="1" x14ac:dyDescent="0.25">
      <c r="A993" s="24"/>
      <c r="C993" s="25"/>
      <c r="D993" s="25"/>
      <c r="E993" s="25"/>
      <c r="F993" s="25"/>
      <c r="G993" s="25"/>
    </row>
    <row r="994" spans="1:7" customFormat="1" ht="15" customHeight="1" x14ac:dyDescent="0.25">
      <c r="A994" s="24"/>
      <c r="C994" s="25"/>
      <c r="D994" s="25"/>
      <c r="E994" s="25"/>
      <c r="F994" s="25"/>
      <c r="G994" s="25"/>
    </row>
    <row r="995" spans="1:7" customFormat="1" ht="15" customHeight="1" x14ac:dyDescent="0.25">
      <c r="A995" s="24"/>
      <c r="C995" s="25"/>
      <c r="D995" s="25"/>
      <c r="E995" s="25"/>
      <c r="F995" s="25"/>
      <c r="G995" s="25"/>
    </row>
    <row r="996" spans="1:7" customFormat="1" ht="15" customHeight="1" x14ac:dyDescent="0.25">
      <c r="A996" s="24"/>
      <c r="C996" s="25"/>
      <c r="D996" s="25"/>
      <c r="E996" s="25"/>
      <c r="F996" s="25"/>
      <c r="G996" s="25"/>
    </row>
    <row r="997" spans="1:7" customFormat="1" ht="15" customHeight="1" x14ac:dyDescent="0.25">
      <c r="A997" s="24"/>
      <c r="C997" s="25"/>
      <c r="D997" s="25"/>
      <c r="E997" s="25"/>
      <c r="F997" s="25"/>
      <c r="G997" s="25"/>
    </row>
    <row r="998" spans="1:7" customFormat="1" ht="15" customHeight="1" x14ac:dyDescent="0.25">
      <c r="A998" s="24"/>
      <c r="C998" s="25"/>
      <c r="D998" s="25"/>
      <c r="E998" s="25"/>
      <c r="F998" s="25"/>
      <c r="G998" s="25"/>
    </row>
    <row r="999" spans="1:7" customFormat="1" ht="15" customHeight="1" x14ac:dyDescent="0.25">
      <c r="A999" s="24"/>
      <c r="C999" s="25"/>
      <c r="D999" s="25"/>
      <c r="E999" s="25"/>
      <c r="F999" s="25"/>
      <c r="G999" s="25"/>
    </row>
    <row r="1000" spans="1:7" customFormat="1" ht="15" customHeight="1" x14ac:dyDescent="0.25">
      <c r="A1000" s="24"/>
      <c r="C1000" s="25"/>
      <c r="D1000" s="25"/>
      <c r="E1000" s="25"/>
      <c r="F1000" s="25"/>
      <c r="G1000" s="25"/>
    </row>
    <row r="1001" spans="1:7" customFormat="1" ht="15" customHeight="1" x14ac:dyDescent="0.25">
      <c r="A1001" s="24"/>
      <c r="C1001" s="25"/>
      <c r="D1001" s="25"/>
      <c r="E1001" s="25"/>
      <c r="F1001" s="25"/>
      <c r="G1001" s="25"/>
    </row>
    <row r="1002" spans="1:7" customFormat="1" ht="15" customHeight="1" x14ac:dyDescent="0.25">
      <c r="A1002" s="24"/>
      <c r="C1002" s="25"/>
      <c r="D1002" s="25"/>
      <c r="E1002" s="25"/>
      <c r="F1002" s="25"/>
      <c r="G1002" s="25"/>
    </row>
    <row r="1003" spans="1:7" customFormat="1" ht="15" customHeight="1" x14ac:dyDescent="0.25">
      <c r="A1003" s="24"/>
      <c r="C1003" s="25"/>
      <c r="D1003" s="25"/>
      <c r="E1003" s="25"/>
      <c r="F1003" s="25"/>
      <c r="G1003" s="25"/>
    </row>
    <row r="1004" spans="1:7" customFormat="1" ht="15" customHeight="1" x14ac:dyDescent="0.25">
      <c r="A1004" s="24"/>
      <c r="C1004" s="25"/>
      <c r="D1004" s="25"/>
      <c r="E1004" s="25"/>
      <c r="F1004" s="25"/>
      <c r="G1004" s="25"/>
    </row>
    <row r="1005" spans="1:7" customFormat="1" ht="15" customHeight="1" x14ac:dyDescent="0.25">
      <c r="A1005" s="24"/>
      <c r="C1005" s="25"/>
      <c r="D1005" s="25"/>
      <c r="E1005" s="25"/>
      <c r="F1005" s="25"/>
      <c r="G1005" s="25"/>
    </row>
    <row r="1006" spans="1:7" customFormat="1" ht="15" customHeight="1" x14ac:dyDescent="0.25">
      <c r="A1006" s="24"/>
      <c r="C1006" s="25"/>
      <c r="D1006" s="25"/>
      <c r="E1006" s="25"/>
      <c r="F1006" s="25"/>
      <c r="G1006" s="25"/>
    </row>
    <row r="1007" spans="1:7" customFormat="1" ht="15" customHeight="1" x14ac:dyDescent="0.25">
      <c r="A1007" s="24"/>
      <c r="C1007" s="25"/>
      <c r="D1007" s="25"/>
      <c r="E1007" s="25"/>
      <c r="F1007" s="25"/>
      <c r="G1007" s="25"/>
    </row>
    <row r="1008" spans="1:7" customFormat="1" ht="15" customHeight="1" x14ac:dyDescent="0.25">
      <c r="A1008" s="24"/>
      <c r="C1008" s="25"/>
      <c r="D1008" s="25"/>
      <c r="E1008" s="25"/>
      <c r="F1008" s="25"/>
      <c r="G1008" s="25"/>
    </row>
    <row r="1009" spans="1:7" customFormat="1" ht="15" customHeight="1" x14ac:dyDescent="0.25">
      <c r="A1009" s="24"/>
      <c r="C1009" s="25"/>
      <c r="D1009" s="25"/>
      <c r="E1009" s="25"/>
      <c r="F1009" s="25"/>
      <c r="G1009" s="25"/>
    </row>
    <row r="1010" spans="1:7" customFormat="1" ht="15" customHeight="1" x14ac:dyDescent="0.25">
      <c r="A1010" s="24"/>
      <c r="C1010" s="25"/>
      <c r="D1010" s="25"/>
      <c r="E1010" s="25"/>
      <c r="F1010" s="25"/>
      <c r="G1010" s="25"/>
    </row>
    <row r="1011" spans="1:7" customFormat="1" ht="15" customHeight="1" x14ac:dyDescent="0.25">
      <c r="A1011" s="24"/>
      <c r="C1011" s="25"/>
      <c r="D1011" s="25"/>
      <c r="E1011" s="25"/>
      <c r="F1011" s="25"/>
      <c r="G1011" s="25"/>
    </row>
    <row r="1012" spans="1:7" customFormat="1" ht="15" customHeight="1" x14ac:dyDescent="0.25">
      <c r="A1012" s="24"/>
      <c r="C1012" s="25"/>
      <c r="D1012" s="25"/>
      <c r="E1012" s="25"/>
      <c r="F1012" s="25"/>
      <c r="G1012" s="25"/>
    </row>
    <row r="1013" spans="1:7" customFormat="1" ht="15" customHeight="1" x14ac:dyDescent="0.25">
      <c r="A1013" s="24"/>
      <c r="C1013" s="25"/>
      <c r="D1013" s="25"/>
      <c r="E1013" s="25"/>
      <c r="F1013" s="25"/>
      <c r="G1013" s="25"/>
    </row>
    <row r="1014" spans="1:7" customFormat="1" ht="15" customHeight="1" x14ac:dyDescent="0.25">
      <c r="A1014" s="24"/>
      <c r="C1014" s="25"/>
      <c r="D1014" s="25"/>
      <c r="E1014" s="25"/>
      <c r="F1014" s="25"/>
      <c r="G1014" s="25"/>
    </row>
    <row r="1015" spans="1:7" customFormat="1" ht="15" customHeight="1" x14ac:dyDescent="0.25">
      <c r="A1015" s="24"/>
      <c r="C1015" s="25"/>
      <c r="D1015" s="25"/>
      <c r="E1015" s="25"/>
      <c r="F1015" s="25"/>
      <c r="G1015" s="25"/>
    </row>
    <row r="1016" spans="1:7" customFormat="1" ht="15" customHeight="1" x14ac:dyDescent="0.25">
      <c r="A1016" s="24"/>
      <c r="C1016" s="25"/>
      <c r="D1016" s="25"/>
      <c r="E1016" s="25"/>
      <c r="F1016" s="25"/>
      <c r="G1016" s="25"/>
    </row>
    <row r="1017" spans="1:7" customFormat="1" ht="15" customHeight="1" x14ac:dyDescent="0.25">
      <c r="A1017" s="24"/>
      <c r="C1017" s="25"/>
      <c r="D1017" s="25"/>
      <c r="E1017" s="25"/>
      <c r="F1017" s="25"/>
      <c r="G1017" s="25"/>
    </row>
    <row r="1018" spans="1:7" customFormat="1" ht="15" customHeight="1" x14ac:dyDescent="0.25">
      <c r="A1018" s="24"/>
      <c r="C1018" s="25"/>
      <c r="D1018" s="25"/>
      <c r="E1018" s="25"/>
      <c r="F1018" s="25"/>
      <c r="G1018" s="25"/>
    </row>
    <row r="1019" spans="1:7" customFormat="1" ht="15" customHeight="1" x14ac:dyDescent="0.25">
      <c r="A1019" s="24"/>
      <c r="C1019" s="25"/>
      <c r="D1019" s="25"/>
      <c r="E1019" s="25"/>
      <c r="F1019" s="25"/>
      <c r="G1019" s="25"/>
    </row>
    <row r="1020" spans="1:7" customFormat="1" ht="15" customHeight="1" x14ac:dyDescent="0.25">
      <c r="A1020" s="24"/>
      <c r="C1020" s="25"/>
      <c r="D1020" s="25"/>
      <c r="E1020" s="25"/>
      <c r="F1020" s="25"/>
      <c r="G1020" s="25"/>
    </row>
    <row r="1021" spans="1:7" customFormat="1" ht="15" customHeight="1" x14ac:dyDescent="0.25">
      <c r="A1021" s="24"/>
      <c r="C1021" s="25"/>
      <c r="D1021" s="25"/>
      <c r="E1021" s="25"/>
      <c r="F1021" s="25"/>
      <c r="G1021" s="25"/>
    </row>
    <row r="1022" spans="1:7" customFormat="1" ht="15" customHeight="1" x14ac:dyDescent="0.25">
      <c r="A1022" s="24"/>
      <c r="C1022" s="25"/>
      <c r="D1022" s="25"/>
      <c r="E1022" s="25"/>
      <c r="F1022" s="25"/>
      <c r="G1022" s="25"/>
    </row>
    <row r="1023" spans="1:7" customFormat="1" ht="15" customHeight="1" x14ac:dyDescent="0.25">
      <c r="A1023" s="24"/>
      <c r="C1023" s="25"/>
      <c r="D1023" s="25"/>
      <c r="E1023" s="25"/>
      <c r="F1023" s="25"/>
      <c r="G1023" s="25"/>
    </row>
    <row r="1024" spans="1:7" customFormat="1" ht="15" customHeight="1" x14ac:dyDescent="0.25">
      <c r="A1024" s="24"/>
      <c r="C1024" s="25"/>
      <c r="D1024" s="25"/>
      <c r="E1024" s="25"/>
      <c r="F1024" s="25"/>
      <c r="G1024" s="25"/>
    </row>
    <row r="1025" spans="1:7" customFormat="1" ht="15" customHeight="1" x14ac:dyDescent="0.25">
      <c r="A1025" s="24"/>
      <c r="C1025" s="25"/>
      <c r="D1025" s="25"/>
      <c r="E1025" s="25"/>
      <c r="F1025" s="25"/>
      <c r="G1025" s="25"/>
    </row>
    <row r="1026" spans="1:7" customFormat="1" ht="15" customHeight="1" x14ac:dyDescent="0.25">
      <c r="A1026" s="24"/>
      <c r="C1026" s="25"/>
      <c r="D1026" s="25"/>
      <c r="E1026" s="25"/>
      <c r="F1026" s="25"/>
      <c r="G1026" s="25"/>
    </row>
    <row r="1027" spans="1:7" customFormat="1" ht="15" customHeight="1" x14ac:dyDescent="0.25">
      <c r="A1027" s="24"/>
      <c r="C1027" s="25"/>
      <c r="D1027" s="25"/>
      <c r="E1027" s="25"/>
      <c r="F1027" s="25"/>
      <c r="G1027" s="25"/>
    </row>
    <row r="1028" spans="1:7" customFormat="1" ht="15" customHeight="1" x14ac:dyDescent="0.25">
      <c r="A1028" s="24"/>
      <c r="C1028" s="25"/>
      <c r="D1028" s="25"/>
      <c r="E1028" s="25"/>
      <c r="F1028" s="25"/>
      <c r="G1028" s="25"/>
    </row>
    <row r="1029" spans="1:7" customFormat="1" ht="15" customHeight="1" x14ac:dyDescent="0.25">
      <c r="A1029" s="24"/>
      <c r="C1029" s="25"/>
      <c r="D1029" s="25"/>
      <c r="E1029" s="25"/>
      <c r="F1029" s="25"/>
      <c r="G1029" s="25"/>
    </row>
    <row r="1030" spans="1:7" customFormat="1" ht="15" customHeight="1" x14ac:dyDescent="0.25">
      <c r="A1030" s="24"/>
      <c r="C1030" s="25"/>
      <c r="D1030" s="25"/>
      <c r="E1030" s="25"/>
      <c r="F1030" s="25"/>
      <c r="G1030" s="25"/>
    </row>
    <row r="1031" spans="1:7" customFormat="1" ht="15" customHeight="1" x14ac:dyDescent="0.25">
      <c r="A1031" s="24"/>
      <c r="C1031" s="25"/>
      <c r="D1031" s="25"/>
      <c r="E1031" s="25"/>
      <c r="F1031" s="25"/>
      <c r="G1031" s="25"/>
    </row>
    <row r="1032" spans="1:7" customFormat="1" ht="15" customHeight="1" x14ac:dyDescent="0.25">
      <c r="A1032" s="24"/>
      <c r="C1032" s="25"/>
      <c r="D1032" s="25"/>
      <c r="E1032" s="25"/>
      <c r="F1032" s="25"/>
      <c r="G1032" s="25"/>
    </row>
    <row r="1033" spans="1:7" customFormat="1" x14ac:dyDescent="0.25">
      <c r="A1033" s="24"/>
      <c r="C1033" s="25"/>
      <c r="D1033" s="25"/>
      <c r="E1033" s="25"/>
      <c r="F1033" s="25"/>
      <c r="G1033" s="25"/>
    </row>
    <row r="1034" spans="1:7" customFormat="1" ht="15" customHeight="1" x14ac:dyDescent="0.25">
      <c r="A1034" s="24"/>
      <c r="C1034" s="25"/>
      <c r="D1034" s="25"/>
      <c r="E1034" s="25"/>
      <c r="F1034" s="25"/>
      <c r="G1034" s="25"/>
    </row>
    <row r="1035" spans="1:7" customFormat="1" ht="15" customHeight="1" x14ac:dyDescent="0.25">
      <c r="A1035" s="24"/>
      <c r="C1035" s="25"/>
      <c r="D1035" s="25"/>
      <c r="E1035" s="25"/>
      <c r="F1035" s="25"/>
      <c r="G1035" s="25"/>
    </row>
    <row r="1036" spans="1:7" customFormat="1" ht="15" customHeight="1" x14ac:dyDescent="0.25">
      <c r="A1036" s="24"/>
      <c r="C1036" s="25"/>
      <c r="D1036" s="25"/>
      <c r="E1036" s="25"/>
      <c r="F1036" s="25"/>
      <c r="G1036" s="25"/>
    </row>
    <row r="1037" spans="1:7" customFormat="1" ht="15" customHeight="1" x14ac:dyDescent="0.25">
      <c r="A1037" s="24"/>
      <c r="C1037" s="25"/>
      <c r="D1037" s="25"/>
      <c r="E1037" s="25"/>
      <c r="F1037" s="25"/>
      <c r="G1037" s="25"/>
    </row>
    <row r="1038" spans="1:7" customFormat="1" ht="15" customHeight="1" x14ac:dyDescent="0.25">
      <c r="A1038" s="24"/>
      <c r="C1038" s="25"/>
      <c r="D1038" s="25"/>
      <c r="E1038" s="25"/>
      <c r="F1038" s="25"/>
      <c r="G1038" s="25"/>
    </row>
    <row r="1039" spans="1:7" customFormat="1" ht="15" customHeight="1" x14ac:dyDescent="0.25">
      <c r="A1039" s="24"/>
      <c r="C1039" s="25"/>
      <c r="D1039" s="25"/>
      <c r="E1039" s="25"/>
      <c r="F1039" s="25"/>
      <c r="G1039" s="25"/>
    </row>
    <row r="1040" spans="1:7" customFormat="1" x14ac:dyDescent="0.25">
      <c r="A1040" s="24"/>
      <c r="C1040" s="25"/>
      <c r="D1040" s="25"/>
      <c r="E1040" s="25"/>
      <c r="F1040" s="25"/>
      <c r="G1040" s="25"/>
    </row>
    <row r="1041" spans="1:7" customFormat="1" ht="15" customHeight="1" x14ac:dyDescent="0.25">
      <c r="A1041" s="24"/>
      <c r="C1041" s="25"/>
      <c r="D1041" s="25"/>
      <c r="E1041" s="25"/>
      <c r="F1041" s="25"/>
      <c r="G1041" s="25"/>
    </row>
    <row r="1042" spans="1:7" customFormat="1" x14ac:dyDescent="0.25">
      <c r="A1042" s="24"/>
      <c r="C1042" s="25"/>
      <c r="D1042" s="25"/>
      <c r="E1042" s="25"/>
      <c r="F1042" s="25"/>
      <c r="G1042" s="25"/>
    </row>
    <row r="1043" spans="1:7" customFormat="1" ht="15" customHeight="1" x14ac:dyDescent="0.25">
      <c r="A1043" s="24"/>
      <c r="C1043" s="25"/>
      <c r="D1043" s="25"/>
      <c r="E1043" s="25"/>
      <c r="F1043" s="25"/>
      <c r="G1043" s="25"/>
    </row>
    <row r="1044" spans="1:7" customFormat="1" ht="15" customHeight="1" x14ac:dyDescent="0.25">
      <c r="A1044" s="24"/>
      <c r="C1044" s="25"/>
      <c r="D1044" s="25"/>
      <c r="E1044" s="25"/>
      <c r="F1044" s="25"/>
      <c r="G1044" s="25"/>
    </row>
    <row r="1045" spans="1:7" customFormat="1" ht="15" customHeight="1" x14ac:dyDescent="0.25">
      <c r="A1045" s="24"/>
      <c r="C1045" s="25"/>
      <c r="D1045" s="25"/>
      <c r="E1045" s="25"/>
      <c r="F1045" s="25"/>
      <c r="G1045" s="25"/>
    </row>
    <row r="1046" spans="1:7" customFormat="1" ht="15" customHeight="1" x14ac:dyDescent="0.25">
      <c r="A1046" s="24"/>
      <c r="C1046" s="25"/>
      <c r="D1046" s="25"/>
      <c r="E1046" s="25"/>
      <c r="F1046" s="25"/>
      <c r="G1046" s="25"/>
    </row>
    <row r="1047" spans="1:7" customFormat="1" ht="15" customHeight="1" x14ac:dyDescent="0.25">
      <c r="A1047" s="24"/>
      <c r="C1047" s="25"/>
      <c r="D1047" s="25"/>
      <c r="E1047" s="25"/>
      <c r="F1047" s="25"/>
      <c r="G1047" s="25"/>
    </row>
    <row r="1048" spans="1:7" customFormat="1" ht="15" customHeight="1" x14ac:dyDescent="0.25">
      <c r="A1048" s="24"/>
      <c r="C1048" s="25"/>
      <c r="D1048" s="25"/>
      <c r="E1048" s="25"/>
      <c r="F1048" s="25"/>
      <c r="G1048" s="25"/>
    </row>
    <row r="1049" spans="1:7" customFormat="1" ht="15" customHeight="1" x14ac:dyDescent="0.25">
      <c r="A1049" s="24"/>
      <c r="C1049" s="25"/>
      <c r="D1049" s="25"/>
      <c r="E1049" s="25"/>
      <c r="F1049" s="25"/>
      <c r="G1049" s="25"/>
    </row>
    <row r="1050" spans="1:7" customFormat="1" ht="15" customHeight="1" x14ac:dyDescent="0.25">
      <c r="A1050" s="24"/>
      <c r="C1050" s="25"/>
      <c r="D1050" s="25"/>
      <c r="E1050" s="25"/>
      <c r="F1050" s="25"/>
      <c r="G1050" s="25"/>
    </row>
    <row r="1051" spans="1:7" customFormat="1" ht="15" customHeight="1" x14ac:dyDescent="0.25">
      <c r="A1051" s="24"/>
      <c r="C1051" s="25"/>
      <c r="D1051" s="25"/>
      <c r="E1051" s="25"/>
      <c r="F1051" s="25"/>
      <c r="G1051" s="25"/>
    </row>
    <row r="1052" spans="1:7" customFormat="1" ht="15" customHeight="1" x14ac:dyDescent="0.25">
      <c r="A1052" s="24"/>
      <c r="C1052" s="25"/>
      <c r="D1052" s="25"/>
      <c r="E1052" s="25"/>
      <c r="F1052" s="25"/>
      <c r="G1052" s="25"/>
    </row>
    <row r="1053" spans="1:7" customFormat="1" ht="15" customHeight="1" x14ac:dyDescent="0.25">
      <c r="A1053" s="24"/>
      <c r="C1053" s="25"/>
      <c r="D1053" s="25"/>
      <c r="E1053" s="25"/>
      <c r="F1053" s="25"/>
      <c r="G1053" s="25"/>
    </row>
    <row r="1054" spans="1:7" customFormat="1" ht="15" customHeight="1" x14ac:dyDescent="0.25">
      <c r="A1054" s="24"/>
      <c r="C1054" s="25"/>
      <c r="D1054" s="25"/>
      <c r="E1054" s="25"/>
      <c r="F1054" s="25"/>
      <c r="G1054" s="25"/>
    </row>
    <row r="1055" spans="1:7" customFormat="1" ht="15" customHeight="1" x14ac:dyDescent="0.25">
      <c r="A1055" s="24"/>
      <c r="C1055" s="25"/>
      <c r="D1055" s="25"/>
      <c r="E1055" s="25"/>
      <c r="F1055" s="25"/>
      <c r="G1055" s="25"/>
    </row>
    <row r="1056" spans="1:7" customFormat="1" ht="15" customHeight="1" x14ac:dyDescent="0.25">
      <c r="A1056" s="24"/>
      <c r="C1056" s="25"/>
      <c r="D1056" s="25"/>
      <c r="E1056" s="25"/>
      <c r="F1056" s="25"/>
      <c r="G1056" s="25"/>
    </row>
    <row r="1057" spans="1:7" customFormat="1" ht="15" customHeight="1" x14ac:dyDescent="0.25">
      <c r="A1057" s="24"/>
      <c r="C1057" s="25"/>
      <c r="D1057" s="25"/>
      <c r="E1057" s="25"/>
      <c r="F1057" s="25"/>
      <c r="G1057" s="25"/>
    </row>
    <row r="1058" spans="1:7" customFormat="1" ht="15" customHeight="1" x14ac:dyDescent="0.25">
      <c r="A1058" s="24"/>
      <c r="C1058" s="25"/>
      <c r="D1058" s="25"/>
      <c r="E1058" s="25"/>
      <c r="F1058" s="25"/>
      <c r="G1058" s="25"/>
    </row>
    <row r="1059" spans="1:7" customFormat="1" ht="15" customHeight="1" x14ac:dyDescent="0.25">
      <c r="A1059" s="24"/>
      <c r="C1059" s="25"/>
      <c r="D1059" s="25"/>
      <c r="E1059" s="25"/>
      <c r="F1059" s="25"/>
      <c r="G1059" s="25"/>
    </row>
    <row r="1060" spans="1:7" customFormat="1" ht="15" customHeight="1" x14ac:dyDescent="0.25">
      <c r="A1060" s="24"/>
      <c r="C1060" s="25"/>
      <c r="D1060" s="25"/>
      <c r="E1060" s="25"/>
      <c r="F1060" s="25"/>
      <c r="G1060" s="25"/>
    </row>
    <row r="1061" spans="1:7" customFormat="1" ht="15" customHeight="1" x14ac:dyDescent="0.25">
      <c r="A1061" s="24"/>
      <c r="C1061" s="25"/>
      <c r="D1061" s="25"/>
      <c r="E1061" s="25"/>
      <c r="F1061" s="25"/>
      <c r="G1061" s="25"/>
    </row>
    <row r="1062" spans="1:7" customFormat="1" ht="15" customHeight="1" x14ac:dyDescent="0.25">
      <c r="A1062" s="24"/>
      <c r="C1062" s="25"/>
      <c r="D1062" s="25"/>
      <c r="E1062" s="25"/>
      <c r="F1062" s="25"/>
      <c r="G1062" s="25"/>
    </row>
    <row r="1063" spans="1:7" customFormat="1" ht="15" customHeight="1" x14ac:dyDescent="0.25">
      <c r="A1063" s="24"/>
      <c r="C1063" s="25"/>
      <c r="D1063" s="25"/>
      <c r="E1063" s="25"/>
      <c r="F1063" s="25"/>
      <c r="G1063" s="25"/>
    </row>
    <row r="1064" spans="1:7" customFormat="1" ht="15" customHeight="1" x14ac:dyDescent="0.25">
      <c r="A1064" s="24"/>
      <c r="C1064" s="25"/>
      <c r="D1064" s="25"/>
      <c r="E1064" s="25"/>
      <c r="F1064" s="25"/>
      <c r="G1064" s="25"/>
    </row>
    <row r="1065" spans="1:7" customFormat="1" ht="15" customHeight="1" x14ac:dyDescent="0.25">
      <c r="A1065" s="24"/>
      <c r="C1065" s="25"/>
      <c r="D1065" s="25"/>
      <c r="E1065" s="25"/>
      <c r="F1065" s="25"/>
      <c r="G1065" s="25"/>
    </row>
    <row r="1066" spans="1:7" customFormat="1" ht="15" customHeight="1" x14ac:dyDescent="0.25">
      <c r="A1066" s="24"/>
      <c r="C1066" s="25"/>
      <c r="D1066" s="25"/>
      <c r="E1066" s="25"/>
      <c r="F1066" s="25"/>
      <c r="G1066" s="25"/>
    </row>
    <row r="1067" spans="1:7" customFormat="1" ht="15" customHeight="1" x14ac:dyDescent="0.25">
      <c r="A1067" s="24"/>
      <c r="C1067" s="25"/>
      <c r="D1067" s="25"/>
      <c r="E1067" s="25"/>
      <c r="F1067" s="25"/>
      <c r="G1067" s="25"/>
    </row>
    <row r="1068" spans="1:7" customFormat="1" ht="15" customHeight="1" x14ac:dyDescent="0.25">
      <c r="A1068" s="24"/>
      <c r="C1068" s="25"/>
      <c r="D1068" s="25"/>
      <c r="E1068" s="25"/>
      <c r="F1068" s="25"/>
      <c r="G1068" s="25"/>
    </row>
    <row r="1069" spans="1:7" customFormat="1" ht="15" customHeight="1" x14ac:dyDescent="0.25">
      <c r="A1069" s="24"/>
      <c r="C1069" s="25"/>
      <c r="D1069" s="25"/>
      <c r="E1069" s="25"/>
      <c r="F1069" s="25"/>
      <c r="G1069" s="25"/>
    </row>
    <row r="1070" spans="1:7" customFormat="1" x14ac:dyDescent="0.25">
      <c r="A1070" s="24"/>
      <c r="C1070" s="25"/>
      <c r="D1070" s="25"/>
      <c r="E1070" s="25"/>
      <c r="F1070" s="25"/>
      <c r="G1070" s="25"/>
    </row>
    <row r="1071" spans="1:7" customFormat="1" ht="15" customHeight="1" x14ac:dyDescent="0.25">
      <c r="A1071" s="24"/>
      <c r="C1071" s="25"/>
      <c r="D1071" s="25"/>
      <c r="E1071" s="25"/>
      <c r="F1071" s="25"/>
      <c r="G1071" s="25"/>
    </row>
    <row r="1072" spans="1:7" customFormat="1" ht="15" customHeight="1" x14ac:dyDescent="0.25">
      <c r="A1072" s="24"/>
      <c r="C1072" s="25"/>
      <c r="D1072" s="25"/>
      <c r="E1072" s="25"/>
      <c r="F1072" s="25"/>
      <c r="G1072" s="25"/>
    </row>
    <row r="1073" spans="1:7" customFormat="1" x14ac:dyDescent="0.25">
      <c r="A1073" s="24"/>
      <c r="C1073" s="25"/>
      <c r="D1073" s="25"/>
      <c r="E1073" s="25"/>
      <c r="F1073" s="25"/>
      <c r="G1073" s="25"/>
    </row>
    <row r="1074" spans="1:7" customFormat="1" ht="15" customHeight="1" x14ac:dyDescent="0.25">
      <c r="A1074" s="24"/>
      <c r="C1074" s="25"/>
      <c r="D1074" s="25"/>
      <c r="E1074" s="25"/>
      <c r="F1074" s="25"/>
      <c r="G1074" s="25"/>
    </row>
    <row r="1075" spans="1:7" customFormat="1" ht="15" customHeight="1" x14ac:dyDescent="0.25">
      <c r="A1075" s="24"/>
      <c r="C1075" s="25"/>
      <c r="D1075" s="25"/>
      <c r="E1075" s="25"/>
      <c r="F1075" s="25"/>
      <c r="G1075" s="25"/>
    </row>
    <row r="1076" spans="1:7" customFormat="1" x14ac:dyDescent="0.25">
      <c r="A1076" s="24"/>
      <c r="C1076" s="25"/>
      <c r="D1076" s="25"/>
      <c r="E1076" s="25"/>
      <c r="F1076" s="25"/>
      <c r="G1076" s="25"/>
    </row>
    <row r="1077" spans="1:7" customFormat="1" ht="15" customHeight="1" x14ac:dyDescent="0.25">
      <c r="A1077" s="24"/>
      <c r="C1077" s="25"/>
      <c r="D1077" s="25"/>
      <c r="E1077" s="25"/>
      <c r="F1077" s="25"/>
      <c r="G1077" s="25"/>
    </row>
    <row r="1078" spans="1:7" customFormat="1" ht="15" customHeight="1" x14ac:dyDescent="0.25">
      <c r="A1078" s="24"/>
      <c r="C1078" s="25"/>
      <c r="D1078" s="25"/>
      <c r="E1078" s="25"/>
      <c r="F1078" s="25"/>
      <c r="G1078" s="25"/>
    </row>
    <row r="1079" spans="1:7" customFormat="1" ht="15" customHeight="1" x14ac:dyDescent="0.25">
      <c r="A1079" s="24"/>
      <c r="C1079" s="25"/>
      <c r="D1079" s="25"/>
      <c r="E1079" s="25"/>
      <c r="F1079" s="25"/>
      <c r="G1079" s="25"/>
    </row>
    <row r="1080" spans="1:7" customFormat="1" ht="15" customHeight="1" x14ac:dyDescent="0.25">
      <c r="A1080" s="24"/>
      <c r="C1080" s="25"/>
      <c r="D1080" s="25"/>
      <c r="E1080" s="25"/>
      <c r="F1080" s="25"/>
      <c r="G1080" s="25"/>
    </row>
    <row r="1081" spans="1:7" customFormat="1" x14ac:dyDescent="0.25">
      <c r="A1081" s="24"/>
      <c r="C1081" s="25"/>
      <c r="D1081" s="25"/>
      <c r="E1081" s="25"/>
      <c r="F1081" s="25"/>
      <c r="G1081" s="25"/>
    </row>
    <row r="1082" spans="1:7" customFormat="1" ht="15" customHeight="1" x14ac:dyDescent="0.25">
      <c r="A1082" s="24"/>
      <c r="C1082" s="25"/>
      <c r="D1082" s="25"/>
      <c r="E1082" s="25"/>
      <c r="F1082" s="25"/>
      <c r="G1082" s="25"/>
    </row>
    <row r="1083" spans="1:7" customFormat="1" ht="15" customHeight="1" x14ac:dyDescent="0.25">
      <c r="A1083" s="24"/>
      <c r="C1083" s="25"/>
      <c r="D1083" s="25"/>
      <c r="E1083" s="25"/>
      <c r="F1083" s="25"/>
      <c r="G1083" s="25"/>
    </row>
    <row r="1084" spans="1:7" customFormat="1" ht="15" customHeight="1" x14ac:dyDescent="0.25">
      <c r="A1084" s="24"/>
      <c r="C1084" s="25"/>
      <c r="D1084" s="25"/>
      <c r="E1084" s="25"/>
      <c r="F1084" s="25"/>
      <c r="G1084" s="25"/>
    </row>
    <row r="1085" spans="1:7" customFormat="1" ht="15" customHeight="1" x14ac:dyDescent="0.25">
      <c r="A1085" s="24"/>
      <c r="C1085" s="25"/>
      <c r="D1085" s="25"/>
      <c r="E1085" s="25"/>
      <c r="F1085" s="25"/>
      <c r="G1085" s="25"/>
    </row>
    <row r="1086" spans="1:7" customFormat="1" ht="15" customHeight="1" x14ac:dyDescent="0.25">
      <c r="A1086" s="24"/>
      <c r="C1086" s="25"/>
      <c r="D1086" s="25"/>
      <c r="E1086" s="25"/>
      <c r="F1086" s="25"/>
      <c r="G1086" s="25"/>
    </row>
    <row r="1087" spans="1:7" customFormat="1" ht="15" customHeight="1" x14ac:dyDescent="0.25">
      <c r="A1087" s="24"/>
      <c r="C1087" s="25"/>
      <c r="D1087" s="25"/>
      <c r="E1087" s="25"/>
      <c r="F1087" s="25"/>
      <c r="G1087" s="25"/>
    </row>
    <row r="1088" spans="1:7" customFormat="1" ht="15" customHeight="1" x14ac:dyDescent="0.25">
      <c r="A1088" s="24"/>
      <c r="C1088" s="25"/>
      <c r="D1088" s="25"/>
      <c r="E1088" s="25"/>
      <c r="F1088" s="25"/>
      <c r="G1088" s="25"/>
    </row>
    <row r="1089" spans="1:7" customFormat="1" ht="15" customHeight="1" x14ac:dyDescent="0.25">
      <c r="A1089" s="24"/>
      <c r="C1089" s="25"/>
      <c r="D1089" s="25"/>
      <c r="E1089" s="25"/>
      <c r="F1089" s="25"/>
      <c r="G1089" s="25"/>
    </row>
    <row r="1090" spans="1:7" customFormat="1" ht="15" customHeight="1" x14ac:dyDescent="0.25">
      <c r="A1090" s="24"/>
      <c r="C1090" s="25"/>
      <c r="D1090" s="25"/>
      <c r="E1090" s="25"/>
      <c r="F1090" s="25"/>
      <c r="G1090" s="25"/>
    </row>
    <row r="1091" spans="1:7" customFormat="1" ht="15" customHeight="1" x14ac:dyDescent="0.25">
      <c r="A1091" s="24"/>
      <c r="C1091" s="25"/>
      <c r="D1091" s="25"/>
      <c r="E1091" s="25"/>
      <c r="F1091" s="25"/>
      <c r="G1091" s="25"/>
    </row>
    <row r="1092" spans="1:7" customFormat="1" ht="15" customHeight="1" x14ac:dyDescent="0.25">
      <c r="A1092" s="24"/>
      <c r="C1092" s="25"/>
      <c r="D1092" s="25"/>
      <c r="E1092" s="25"/>
      <c r="F1092" s="25"/>
      <c r="G1092" s="25"/>
    </row>
    <row r="1093" spans="1:7" customFormat="1" ht="15" customHeight="1" x14ac:dyDescent="0.25">
      <c r="A1093" s="24"/>
      <c r="C1093" s="25"/>
      <c r="D1093" s="25"/>
      <c r="E1093" s="25"/>
      <c r="F1093" s="25"/>
      <c r="G1093" s="25"/>
    </row>
    <row r="1094" spans="1:7" customFormat="1" ht="15" customHeight="1" x14ac:dyDescent="0.25">
      <c r="A1094" s="24"/>
      <c r="C1094" s="25"/>
      <c r="D1094" s="25"/>
      <c r="E1094" s="25"/>
      <c r="F1094" s="25"/>
      <c r="G1094" s="25"/>
    </row>
    <row r="1095" spans="1:7" customFormat="1" ht="15" customHeight="1" x14ac:dyDescent="0.25">
      <c r="A1095" s="24"/>
      <c r="C1095" s="25"/>
      <c r="D1095" s="25"/>
      <c r="E1095" s="25"/>
      <c r="F1095" s="25"/>
      <c r="G1095" s="25"/>
    </row>
    <row r="1096" spans="1:7" customFormat="1" ht="15" customHeight="1" x14ac:dyDescent="0.25">
      <c r="A1096" s="24"/>
      <c r="C1096" s="25"/>
      <c r="D1096" s="25"/>
      <c r="E1096" s="25"/>
      <c r="F1096" s="25"/>
      <c r="G1096" s="25"/>
    </row>
    <row r="1097" spans="1:7" customFormat="1" ht="15" customHeight="1" x14ac:dyDescent="0.25">
      <c r="A1097" s="24"/>
      <c r="C1097" s="25"/>
      <c r="D1097" s="25"/>
      <c r="E1097" s="25"/>
      <c r="F1097" s="25"/>
      <c r="G1097" s="25"/>
    </row>
    <row r="1098" spans="1:7" customFormat="1" ht="15" customHeight="1" x14ac:dyDescent="0.25">
      <c r="A1098" s="24"/>
      <c r="C1098" s="25"/>
      <c r="D1098" s="25"/>
      <c r="E1098" s="25"/>
      <c r="F1098" s="25"/>
      <c r="G1098" s="25"/>
    </row>
    <row r="1099" spans="1:7" customFormat="1" x14ac:dyDescent="0.25">
      <c r="A1099" s="24"/>
      <c r="C1099" s="25"/>
      <c r="D1099" s="25"/>
      <c r="E1099" s="25"/>
      <c r="F1099" s="25"/>
      <c r="G1099" s="25"/>
    </row>
    <row r="1100" spans="1:7" customFormat="1" ht="15" customHeight="1" x14ac:dyDescent="0.25">
      <c r="A1100" s="24"/>
      <c r="C1100" s="25"/>
      <c r="D1100" s="25"/>
      <c r="E1100" s="25"/>
      <c r="F1100" s="25"/>
      <c r="G1100" s="25"/>
    </row>
    <row r="1101" spans="1:7" customFormat="1" ht="15" customHeight="1" x14ac:dyDescent="0.25">
      <c r="A1101" s="24"/>
      <c r="C1101" s="25"/>
      <c r="D1101" s="25"/>
      <c r="E1101" s="25"/>
      <c r="F1101" s="25"/>
      <c r="G1101" s="25"/>
    </row>
    <row r="1102" spans="1:7" customFormat="1" ht="15" customHeight="1" x14ac:dyDescent="0.25">
      <c r="A1102" s="24"/>
      <c r="C1102" s="25"/>
      <c r="D1102" s="25"/>
      <c r="E1102" s="25"/>
      <c r="F1102" s="25"/>
      <c r="G1102" s="25"/>
    </row>
    <row r="1103" spans="1:7" customFormat="1" ht="15" customHeight="1" x14ac:dyDescent="0.25">
      <c r="A1103" s="24"/>
      <c r="C1103" s="25"/>
      <c r="D1103" s="25"/>
      <c r="E1103" s="25"/>
      <c r="F1103" s="25"/>
      <c r="G1103" s="25"/>
    </row>
    <row r="1104" spans="1:7" customFormat="1" ht="15" customHeight="1" x14ac:dyDescent="0.25">
      <c r="A1104" s="24"/>
      <c r="C1104" s="25"/>
      <c r="D1104" s="25"/>
      <c r="E1104" s="25"/>
      <c r="F1104" s="25"/>
      <c r="G1104" s="25"/>
    </row>
    <row r="1105" spans="1:7" customFormat="1" ht="15" customHeight="1" x14ac:dyDescent="0.25">
      <c r="A1105" s="24"/>
      <c r="C1105" s="25"/>
      <c r="D1105" s="25"/>
      <c r="E1105" s="25"/>
      <c r="F1105" s="25"/>
      <c r="G1105" s="25"/>
    </row>
    <row r="1106" spans="1:7" customFormat="1" ht="15" customHeight="1" x14ac:dyDescent="0.25">
      <c r="A1106" s="24"/>
      <c r="C1106" s="25"/>
      <c r="D1106" s="25"/>
      <c r="E1106" s="25"/>
      <c r="F1106" s="25"/>
      <c r="G1106" s="25"/>
    </row>
    <row r="1107" spans="1:7" customFormat="1" ht="15" customHeight="1" x14ac:dyDescent="0.25">
      <c r="A1107" s="24"/>
      <c r="C1107" s="25"/>
      <c r="D1107" s="25"/>
      <c r="E1107" s="25"/>
      <c r="F1107" s="25"/>
      <c r="G1107" s="25"/>
    </row>
    <row r="1108" spans="1:7" customFormat="1" ht="15" customHeight="1" x14ac:dyDescent="0.25">
      <c r="A1108" s="24"/>
      <c r="C1108" s="25"/>
      <c r="D1108" s="25"/>
      <c r="E1108" s="25"/>
      <c r="F1108" s="25"/>
      <c r="G1108" s="25"/>
    </row>
    <row r="1109" spans="1:7" customFormat="1" ht="15" customHeight="1" x14ac:dyDescent="0.25">
      <c r="A1109" s="24"/>
      <c r="C1109" s="25"/>
      <c r="D1109" s="25"/>
      <c r="E1109" s="25"/>
      <c r="F1109" s="25"/>
      <c r="G1109" s="25"/>
    </row>
    <row r="1110" spans="1:7" customFormat="1" ht="15" customHeight="1" x14ac:dyDescent="0.25">
      <c r="A1110" s="24"/>
      <c r="C1110" s="25"/>
      <c r="D1110" s="25"/>
      <c r="E1110" s="25"/>
      <c r="F1110" s="25"/>
      <c r="G1110" s="25"/>
    </row>
    <row r="1111" spans="1:7" customFormat="1" ht="15" customHeight="1" x14ac:dyDescent="0.25">
      <c r="A1111" s="24"/>
      <c r="C1111" s="25"/>
      <c r="D1111" s="25"/>
      <c r="E1111" s="25"/>
      <c r="F1111" s="25"/>
      <c r="G1111" s="25"/>
    </row>
    <row r="1112" spans="1:7" customFormat="1" ht="15" customHeight="1" x14ac:dyDescent="0.25">
      <c r="A1112" s="24"/>
      <c r="C1112" s="25"/>
      <c r="D1112" s="25"/>
      <c r="E1112" s="25"/>
      <c r="F1112" s="25"/>
      <c r="G1112" s="25"/>
    </row>
    <row r="1113" spans="1:7" customFormat="1" ht="15" customHeight="1" x14ac:dyDescent="0.25">
      <c r="A1113" s="24"/>
      <c r="C1113" s="25"/>
      <c r="D1113" s="25"/>
      <c r="E1113" s="25"/>
      <c r="F1113" s="25"/>
      <c r="G1113" s="25"/>
    </row>
    <row r="1114" spans="1:7" customFormat="1" ht="15" customHeight="1" x14ac:dyDescent="0.25">
      <c r="A1114" s="24"/>
      <c r="C1114" s="25"/>
      <c r="D1114" s="25"/>
      <c r="E1114" s="25"/>
      <c r="F1114" s="25"/>
      <c r="G1114" s="25"/>
    </row>
    <row r="1115" spans="1:7" customFormat="1" ht="15" customHeight="1" x14ac:dyDescent="0.25">
      <c r="A1115" s="24"/>
      <c r="C1115" s="25"/>
      <c r="D1115" s="25"/>
      <c r="E1115" s="25"/>
      <c r="F1115" s="25"/>
      <c r="G1115" s="25"/>
    </row>
    <row r="1116" spans="1:7" customFormat="1" ht="15" customHeight="1" x14ac:dyDescent="0.25">
      <c r="A1116" s="24"/>
      <c r="C1116" s="25"/>
      <c r="D1116" s="25"/>
      <c r="E1116" s="25"/>
      <c r="F1116" s="25"/>
      <c r="G1116" s="25"/>
    </row>
    <row r="1117" spans="1:7" customFormat="1" x14ac:dyDescent="0.25">
      <c r="A1117" s="24"/>
      <c r="C1117" s="25"/>
      <c r="D1117" s="25"/>
      <c r="E1117" s="25"/>
      <c r="F1117" s="25"/>
      <c r="G1117" s="25"/>
    </row>
    <row r="1118" spans="1:7" customFormat="1" ht="15" customHeight="1" x14ac:dyDescent="0.25">
      <c r="A1118" s="24"/>
      <c r="C1118" s="25"/>
      <c r="D1118" s="25"/>
      <c r="E1118" s="25"/>
      <c r="F1118" s="25"/>
      <c r="G1118" s="25"/>
    </row>
    <row r="1119" spans="1:7" customFormat="1" ht="15" customHeight="1" x14ac:dyDescent="0.25">
      <c r="A1119" s="24"/>
      <c r="C1119" s="25"/>
      <c r="D1119" s="25"/>
      <c r="E1119" s="25"/>
      <c r="F1119" s="25"/>
      <c r="G1119" s="25"/>
    </row>
    <row r="1120" spans="1:7" customFormat="1" ht="15" customHeight="1" x14ac:dyDescent="0.25">
      <c r="A1120" s="24"/>
      <c r="C1120" s="25"/>
      <c r="D1120" s="25"/>
      <c r="E1120" s="25"/>
      <c r="F1120" s="25"/>
      <c r="G1120" s="25"/>
    </row>
    <row r="1121" spans="1:7" customFormat="1" ht="15" customHeight="1" x14ac:dyDescent="0.25">
      <c r="A1121" s="24"/>
      <c r="C1121" s="25"/>
      <c r="D1121" s="25"/>
      <c r="E1121" s="25"/>
      <c r="F1121" s="25"/>
      <c r="G1121" s="25"/>
    </row>
    <row r="1122" spans="1:7" customFormat="1" ht="15" customHeight="1" x14ac:dyDescent="0.25">
      <c r="A1122" s="24"/>
      <c r="C1122" s="25"/>
      <c r="D1122" s="25"/>
      <c r="E1122" s="25"/>
      <c r="F1122" s="25"/>
      <c r="G1122" s="25"/>
    </row>
    <row r="1123" spans="1:7" customFormat="1" ht="15" customHeight="1" x14ac:dyDescent="0.25">
      <c r="A1123" s="24"/>
      <c r="C1123" s="25"/>
      <c r="D1123" s="25"/>
      <c r="E1123" s="25"/>
      <c r="F1123" s="25"/>
      <c r="G1123" s="25"/>
    </row>
    <row r="1124" spans="1:7" customFormat="1" ht="15" customHeight="1" x14ac:dyDescent="0.25">
      <c r="A1124" s="24"/>
      <c r="C1124" s="25"/>
      <c r="D1124" s="25"/>
      <c r="E1124" s="25"/>
      <c r="F1124" s="25"/>
      <c r="G1124" s="25"/>
    </row>
    <row r="1125" spans="1:7" customFormat="1" ht="15" customHeight="1" x14ac:dyDescent="0.25">
      <c r="A1125" s="24"/>
      <c r="C1125" s="25"/>
      <c r="D1125" s="25"/>
      <c r="E1125" s="25"/>
      <c r="F1125" s="25"/>
      <c r="G1125" s="25"/>
    </row>
    <row r="1126" spans="1:7" customFormat="1" ht="15" customHeight="1" x14ac:dyDescent="0.25">
      <c r="A1126" s="24"/>
      <c r="C1126" s="25"/>
      <c r="D1126" s="25"/>
      <c r="E1126" s="25"/>
      <c r="F1126" s="25"/>
      <c r="G1126" s="25"/>
    </row>
    <row r="1127" spans="1:7" customFormat="1" ht="15" customHeight="1" x14ac:dyDescent="0.25">
      <c r="A1127" s="24"/>
      <c r="C1127" s="25"/>
      <c r="D1127" s="25"/>
      <c r="E1127" s="25"/>
      <c r="F1127" s="25"/>
      <c r="G1127" s="25"/>
    </row>
    <row r="1128" spans="1:7" customFormat="1" ht="15" customHeight="1" x14ac:dyDescent="0.25">
      <c r="A1128" s="24"/>
      <c r="C1128" s="25"/>
      <c r="D1128" s="25"/>
      <c r="E1128" s="25"/>
      <c r="F1128" s="25"/>
      <c r="G1128" s="25"/>
    </row>
    <row r="1129" spans="1:7" customFormat="1" ht="15" customHeight="1" x14ac:dyDescent="0.25">
      <c r="A1129" s="24"/>
      <c r="C1129" s="25"/>
      <c r="D1129" s="25"/>
      <c r="E1129" s="25"/>
      <c r="F1129" s="25"/>
      <c r="G1129" s="25"/>
    </row>
    <row r="1130" spans="1:7" customFormat="1" x14ac:dyDescent="0.25">
      <c r="A1130" s="24"/>
      <c r="C1130" s="25"/>
      <c r="D1130" s="25"/>
      <c r="E1130" s="25"/>
      <c r="F1130" s="25"/>
      <c r="G1130" s="25"/>
    </row>
    <row r="1131" spans="1:7" customFormat="1" ht="15" customHeight="1" x14ac:dyDescent="0.25">
      <c r="A1131" s="24"/>
      <c r="C1131" s="25"/>
      <c r="D1131" s="25"/>
      <c r="E1131" s="25"/>
      <c r="F1131" s="25"/>
      <c r="G1131" s="25"/>
    </row>
    <row r="1132" spans="1:7" customFormat="1" ht="15" customHeight="1" x14ac:dyDescent="0.25">
      <c r="A1132" s="24"/>
      <c r="C1132" s="25"/>
      <c r="D1132" s="25"/>
      <c r="E1132" s="25"/>
      <c r="F1132" s="25"/>
      <c r="G1132" s="25"/>
    </row>
    <row r="1133" spans="1:7" customFormat="1" ht="15" customHeight="1" x14ac:dyDescent="0.25">
      <c r="A1133" s="24"/>
      <c r="C1133" s="25"/>
      <c r="D1133" s="25"/>
      <c r="E1133" s="25"/>
      <c r="F1133" s="25"/>
      <c r="G1133" s="25"/>
    </row>
    <row r="1134" spans="1:7" customFormat="1" ht="15" customHeight="1" x14ac:dyDescent="0.25">
      <c r="A1134" s="24"/>
      <c r="C1134" s="25"/>
      <c r="D1134" s="25"/>
      <c r="E1134" s="25"/>
      <c r="F1134" s="25"/>
      <c r="G1134" s="25"/>
    </row>
    <row r="1135" spans="1:7" customFormat="1" ht="15" customHeight="1" x14ac:dyDescent="0.25">
      <c r="A1135" s="24"/>
      <c r="C1135" s="25"/>
      <c r="D1135" s="25"/>
      <c r="E1135" s="25"/>
      <c r="F1135" s="25"/>
      <c r="G1135" s="25"/>
    </row>
    <row r="1136" spans="1:7" customFormat="1" ht="15" customHeight="1" x14ac:dyDescent="0.25">
      <c r="A1136" s="24"/>
      <c r="C1136" s="25"/>
      <c r="D1136" s="25"/>
      <c r="E1136" s="25"/>
      <c r="F1136" s="25"/>
      <c r="G1136" s="25"/>
    </row>
    <row r="1137" spans="1:7" customFormat="1" ht="15" customHeight="1" x14ac:dyDescent="0.25">
      <c r="A1137" s="24"/>
      <c r="C1137" s="25"/>
      <c r="D1137" s="25"/>
      <c r="E1137" s="25"/>
      <c r="F1137" s="25"/>
      <c r="G1137" s="25"/>
    </row>
    <row r="1138" spans="1:7" customFormat="1" x14ac:dyDescent="0.25">
      <c r="A1138" s="24"/>
      <c r="C1138" s="25"/>
      <c r="D1138" s="25"/>
      <c r="E1138" s="25"/>
      <c r="F1138" s="25"/>
      <c r="G1138" s="25"/>
    </row>
    <row r="1139" spans="1:7" customFormat="1" ht="15" customHeight="1" x14ac:dyDescent="0.25">
      <c r="A1139" s="24"/>
      <c r="C1139" s="25"/>
      <c r="D1139" s="25"/>
      <c r="E1139" s="25"/>
      <c r="F1139" s="25"/>
      <c r="G1139" s="25"/>
    </row>
    <row r="1140" spans="1:7" customFormat="1" ht="15" customHeight="1" x14ac:dyDescent="0.25">
      <c r="A1140" s="24"/>
      <c r="C1140" s="25"/>
      <c r="D1140" s="25"/>
      <c r="E1140" s="25"/>
      <c r="F1140" s="25"/>
      <c r="G1140" s="25"/>
    </row>
    <row r="1141" spans="1:7" customFormat="1" x14ac:dyDescent="0.25">
      <c r="A1141" s="24"/>
      <c r="C1141" s="25"/>
      <c r="D1141" s="25"/>
      <c r="E1141" s="25"/>
      <c r="F1141" s="25"/>
      <c r="G1141" s="25"/>
    </row>
    <row r="1142" spans="1:7" customFormat="1" ht="15" customHeight="1" x14ac:dyDescent="0.25">
      <c r="A1142" s="24"/>
      <c r="C1142" s="25"/>
      <c r="D1142" s="25"/>
      <c r="E1142" s="25"/>
      <c r="F1142" s="25"/>
      <c r="G1142" s="25"/>
    </row>
    <row r="1143" spans="1:7" customFormat="1" ht="15" customHeight="1" x14ac:dyDescent="0.25">
      <c r="A1143" s="24"/>
      <c r="C1143" s="25"/>
      <c r="D1143" s="25"/>
      <c r="E1143" s="25"/>
      <c r="F1143" s="25"/>
      <c r="G1143" s="25"/>
    </row>
    <row r="1144" spans="1:7" customFormat="1" x14ac:dyDescent="0.25">
      <c r="A1144" s="24"/>
      <c r="C1144" s="25"/>
      <c r="D1144" s="25"/>
      <c r="E1144" s="25"/>
      <c r="F1144" s="25"/>
      <c r="G1144" s="25"/>
    </row>
    <row r="1145" spans="1:7" customFormat="1" ht="15" customHeight="1" x14ac:dyDescent="0.25">
      <c r="A1145" s="24"/>
      <c r="C1145" s="25"/>
      <c r="D1145" s="25"/>
      <c r="E1145" s="25"/>
      <c r="F1145" s="25"/>
      <c r="G1145" s="25"/>
    </row>
    <row r="1146" spans="1:7" customFormat="1" ht="15" customHeight="1" x14ac:dyDescent="0.25">
      <c r="A1146" s="24"/>
      <c r="C1146" s="25"/>
      <c r="D1146" s="25"/>
      <c r="E1146" s="25"/>
      <c r="F1146" s="25"/>
      <c r="G1146" s="25"/>
    </row>
    <row r="1147" spans="1:7" customFormat="1" ht="15" customHeight="1" x14ac:dyDescent="0.25">
      <c r="A1147" s="24"/>
      <c r="C1147" s="25"/>
      <c r="D1147" s="25"/>
      <c r="E1147" s="25"/>
      <c r="F1147" s="25"/>
      <c r="G1147" s="25"/>
    </row>
    <row r="1148" spans="1:7" customFormat="1" ht="15" customHeight="1" x14ac:dyDescent="0.25">
      <c r="A1148" s="24"/>
      <c r="C1148" s="25"/>
      <c r="D1148" s="25"/>
      <c r="E1148" s="25"/>
      <c r="F1148" s="25"/>
      <c r="G1148" s="25"/>
    </row>
    <row r="1149" spans="1:7" customFormat="1" ht="15" customHeight="1" x14ac:dyDescent="0.25">
      <c r="A1149" s="24"/>
      <c r="C1149" s="25"/>
      <c r="D1149" s="25"/>
      <c r="E1149" s="25"/>
      <c r="F1149" s="25"/>
      <c r="G1149" s="25"/>
    </row>
    <row r="1150" spans="1:7" customFormat="1" ht="15" customHeight="1" x14ac:dyDescent="0.25">
      <c r="A1150" s="24"/>
      <c r="C1150" s="25"/>
      <c r="D1150" s="25"/>
      <c r="E1150" s="25"/>
      <c r="F1150" s="25"/>
      <c r="G1150" s="25"/>
    </row>
    <row r="1151" spans="1:7" customFormat="1" ht="15" customHeight="1" x14ac:dyDescent="0.25">
      <c r="A1151" s="24"/>
      <c r="C1151" s="25"/>
      <c r="D1151" s="25"/>
      <c r="E1151" s="25"/>
      <c r="F1151" s="25"/>
      <c r="G1151" s="25"/>
    </row>
    <row r="1152" spans="1:7" customFormat="1" ht="15" customHeight="1" x14ac:dyDescent="0.25">
      <c r="A1152" s="24"/>
      <c r="C1152" s="25"/>
      <c r="D1152" s="25"/>
      <c r="E1152" s="25"/>
      <c r="F1152" s="25"/>
      <c r="G1152" s="25"/>
    </row>
    <row r="1153" spans="1:7" customFormat="1" ht="15" customHeight="1" x14ac:dyDescent="0.25">
      <c r="A1153" s="24"/>
      <c r="C1153" s="25"/>
      <c r="D1153" s="25"/>
      <c r="E1153" s="25"/>
      <c r="F1153" s="25"/>
      <c r="G1153" s="25"/>
    </row>
    <row r="1154" spans="1:7" customFormat="1" ht="15" customHeight="1" x14ac:dyDescent="0.25">
      <c r="A1154" s="24"/>
      <c r="C1154" s="25"/>
      <c r="D1154" s="25"/>
      <c r="E1154" s="25"/>
      <c r="F1154" s="25"/>
      <c r="G1154" s="25"/>
    </row>
    <row r="1155" spans="1:7" customFormat="1" ht="15" customHeight="1" x14ac:dyDescent="0.25">
      <c r="A1155" s="24"/>
      <c r="C1155" s="25"/>
      <c r="D1155" s="25"/>
      <c r="E1155" s="25"/>
      <c r="F1155" s="25"/>
      <c r="G1155" s="25"/>
    </row>
    <row r="1156" spans="1:7" customFormat="1" ht="15" customHeight="1" x14ac:dyDescent="0.25">
      <c r="A1156" s="24"/>
      <c r="C1156" s="25"/>
      <c r="D1156" s="25"/>
      <c r="E1156" s="25"/>
      <c r="F1156" s="25"/>
      <c r="G1156" s="25"/>
    </row>
    <row r="1157" spans="1:7" customFormat="1" ht="15" customHeight="1" x14ac:dyDescent="0.25">
      <c r="A1157" s="24"/>
      <c r="C1157" s="25"/>
      <c r="D1157" s="25"/>
      <c r="E1157" s="25"/>
      <c r="F1157" s="25"/>
      <c r="G1157" s="25"/>
    </row>
    <row r="1158" spans="1:7" customFormat="1" ht="15" customHeight="1" x14ac:dyDescent="0.25">
      <c r="A1158" s="24"/>
      <c r="C1158" s="25"/>
      <c r="D1158" s="25"/>
      <c r="E1158" s="25"/>
      <c r="F1158" s="25"/>
      <c r="G1158" s="25"/>
    </row>
    <row r="1159" spans="1:7" customFormat="1" ht="15" customHeight="1" x14ac:dyDescent="0.25">
      <c r="A1159" s="24"/>
      <c r="C1159" s="25"/>
      <c r="D1159" s="25"/>
      <c r="E1159" s="25"/>
      <c r="F1159" s="25"/>
      <c r="G1159" s="25"/>
    </row>
    <row r="1160" spans="1:7" customFormat="1" ht="15" customHeight="1" x14ac:dyDescent="0.25">
      <c r="A1160" s="24"/>
      <c r="C1160" s="25"/>
      <c r="D1160" s="25"/>
      <c r="E1160" s="25"/>
      <c r="F1160" s="25"/>
      <c r="G1160" s="25"/>
    </row>
    <row r="1161" spans="1:7" customFormat="1" ht="15" customHeight="1" x14ac:dyDescent="0.25">
      <c r="A1161" s="24"/>
      <c r="C1161" s="25"/>
      <c r="D1161" s="25"/>
      <c r="E1161" s="25"/>
      <c r="F1161" s="25"/>
      <c r="G1161" s="25"/>
    </row>
    <row r="1162" spans="1:7" customFormat="1" x14ac:dyDescent="0.25">
      <c r="A1162" s="24"/>
      <c r="C1162" s="25"/>
      <c r="D1162" s="25"/>
      <c r="E1162" s="25"/>
      <c r="F1162" s="25"/>
      <c r="G1162" s="25"/>
    </row>
    <row r="1163" spans="1:7" customFormat="1" ht="15" customHeight="1" x14ac:dyDescent="0.25">
      <c r="A1163" s="24"/>
      <c r="C1163" s="25"/>
      <c r="D1163" s="25"/>
      <c r="E1163" s="25"/>
      <c r="F1163" s="25"/>
      <c r="G1163" s="25"/>
    </row>
    <row r="1164" spans="1:7" customFormat="1" ht="15" customHeight="1" x14ac:dyDescent="0.25">
      <c r="A1164" s="24"/>
      <c r="C1164" s="25"/>
      <c r="D1164" s="25"/>
      <c r="E1164" s="25"/>
      <c r="F1164" s="25"/>
      <c r="G1164" s="25"/>
    </row>
    <row r="1165" spans="1:7" customFormat="1" ht="15" customHeight="1" x14ac:dyDescent="0.25">
      <c r="A1165" s="24"/>
      <c r="C1165" s="25"/>
      <c r="D1165" s="25"/>
      <c r="E1165" s="25"/>
      <c r="F1165" s="25"/>
      <c r="G1165" s="25"/>
    </row>
    <row r="1166" spans="1:7" customFormat="1" ht="15" customHeight="1" x14ac:dyDescent="0.25">
      <c r="A1166" s="24"/>
      <c r="C1166" s="25"/>
      <c r="D1166" s="25"/>
      <c r="E1166" s="25"/>
      <c r="F1166" s="25"/>
      <c r="G1166" s="25"/>
    </row>
    <row r="1167" spans="1:7" customFormat="1" ht="15" customHeight="1" x14ac:dyDescent="0.25">
      <c r="A1167" s="24"/>
      <c r="C1167" s="25"/>
      <c r="D1167" s="25"/>
      <c r="E1167" s="25"/>
      <c r="F1167" s="25"/>
      <c r="G1167" s="25"/>
    </row>
    <row r="1168" spans="1:7" customFormat="1" ht="15" customHeight="1" x14ac:dyDescent="0.25">
      <c r="A1168" s="24"/>
      <c r="C1168" s="25"/>
      <c r="D1168" s="25"/>
      <c r="E1168" s="25"/>
      <c r="F1168" s="25"/>
      <c r="G1168" s="25"/>
    </row>
    <row r="1169" spans="1:7" customFormat="1" ht="15" customHeight="1" x14ac:dyDescent="0.25">
      <c r="A1169" s="24"/>
      <c r="C1169" s="25"/>
      <c r="D1169" s="25"/>
      <c r="E1169" s="25"/>
      <c r="F1169" s="25"/>
      <c r="G1169" s="25"/>
    </row>
    <row r="1170" spans="1:7" customFormat="1" ht="15" customHeight="1" x14ac:dyDescent="0.25">
      <c r="A1170" s="24"/>
      <c r="C1170" s="25"/>
      <c r="D1170" s="25"/>
      <c r="E1170" s="25"/>
      <c r="F1170" s="25"/>
      <c r="G1170" s="25"/>
    </row>
    <row r="1171" spans="1:7" customFormat="1" ht="15" customHeight="1" x14ac:dyDescent="0.25">
      <c r="A1171" s="24"/>
      <c r="C1171" s="25"/>
      <c r="D1171" s="25"/>
      <c r="E1171" s="25"/>
      <c r="F1171" s="25"/>
      <c r="G1171" s="25"/>
    </row>
    <row r="1172" spans="1:7" customFormat="1" ht="15" customHeight="1" x14ac:dyDescent="0.25">
      <c r="A1172" s="24"/>
      <c r="C1172" s="25"/>
      <c r="D1172" s="25"/>
      <c r="E1172" s="25"/>
      <c r="F1172" s="25"/>
      <c r="G1172" s="25"/>
    </row>
    <row r="1173" spans="1:7" customFormat="1" x14ac:dyDescent="0.25">
      <c r="A1173" s="24"/>
      <c r="C1173" s="25"/>
      <c r="D1173" s="25"/>
      <c r="E1173" s="25"/>
      <c r="F1173" s="25"/>
      <c r="G1173" s="25"/>
    </row>
    <row r="1174" spans="1:7" customFormat="1" ht="15" customHeight="1" x14ac:dyDescent="0.25">
      <c r="A1174" s="24"/>
      <c r="C1174" s="25"/>
      <c r="D1174" s="25"/>
      <c r="E1174" s="25"/>
      <c r="F1174" s="25"/>
      <c r="G1174" s="25"/>
    </row>
    <row r="1175" spans="1:7" customFormat="1" ht="15" customHeight="1" x14ac:dyDescent="0.25">
      <c r="A1175" s="24"/>
      <c r="C1175" s="25"/>
      <c r="D1175" s="25"/>
      <c r="E1175" s="25"/>
      <c r="F1175" s="25"/>
      <c r="G1175" s="25"/>
    </row>
    <row r="1176" spans="1:7" customFormat="1" ht="15" customHeight="1" x14ac:dyDescent="0.25">
      <c r="A1176" s="24"/>
      <c r="C1176" s="25"/>
      <c r="D1176" s="25"/>
      <c r="E1176" s="25"/>
      <c r="F1176" s="25"/>
      <c r="G1176" s="25"/>
    </row>
    <row r="1177" spans="1:7" customFormat="1" x14ac:dyDescent="0.25">
      <c r="A1177" s="24"/>
      <c r="C1177" s="25"/>
      <c r="D1177" s="25"/>
      <c r="E1177" s="25"/>
      <c r="F1177" s="25"/>
      <c r="G1177" s="25"/>
    </row>
    <row r="1178" spans="1:7" customFormat="1" ht="15" customHeight="1" x14ac:dyDescent="0.25">
      <c r="A1178" s="24"/>
      <c r="C1178" s="25"/>
      <c r="D1178" s="25"/>
      <c r="E1178" s="25"/>
      <c r="F1178" s="25"/>
      <c r="G1178" s="25"/>
    </row>
    <row r="1179" spans="1:7" customFormat="1" ht="15" customHeight="1" x14ac:dyDescent="0.25">
      <c r="A1179" s="24"/>
      <c r="C1179" s="25"/>
      <c r="D1179" s="25"/>
      <c r="E1179" s="25"/>
      <c r="F1179" s="25"/>
      <c r="G1179" s="25"/>
    </row>
    <row r="1180" spans="1:7" customFormat="1" ht="15" customHeight="1" x14ac:dyDescent="0.25">
      <c r="A1180" s="24"/>
      <c r="C1180" s="25"/>
      <c r="D1180" s="25"/>
      <c r="E1180" s="25"/>
      <c r="F1180" s="25"/>
      <c r="G1180" s="25"/>
    </row>
    <row r="1181" spans="1:7" customFormat="1" x14ac:dyDescent="0.25">
      <c r="A1181" s="24"/>
      <c r="C1181" s="25"/>
      <c r="D1181" s="25"/>
      <c r="E1181" s="25"/>
      <c r="F1181" s="25"/>
      <c r="G1181" s="25"/>
    </row>
    <row r="1182" spans="1:7" customFormat="1" ht="15" customHeight="1" x14ac:dyDescent="0.25">
      <c r="A1182" s="24"/>
      <c r="C1182" s="25"/>
      <c r="D1182" s="25"/>
      <c r="E1182" s="25"/>
      <c r="F1182" s="25"/>
      <c r="G1182" s="25"/>
    </row>
    <row r="1183" spans="1:7" customFormat="1" ht="15" customHeight="1" x14ac:dyDescent="0.25">
      <c r="A1183" s="24"/>
      <c r="C1183" s="25"/>
      <c r="D1183" s="25"/>
      <c r="E1183" s="25"/>
      <c r="F1183" s="25"/>
      <c r="G1183" s="25"/>
    </row>
    <row r="1184" spans="1:7" customFormat="1" ht="15" customHeight="1" x14ac:dyDescent="0.25">
      <c r="A1184" s="24"/>
      <c r="C1184" s="25"/>
      <c r="D1184" s="25"/>
      <c r="E1184" s="25"/>
      <c r="F1184" s="25"/>
      <c r="G1184" s="25"/>
    </row>
    <row r="1185" spans="1:7" customFormat="1" ht="15" customHeight="1" x14ac:dyDescent="0.25">
      <c r="A1185" s="24"/>
      <c r="C1185" s="25"/>
      <c r="D1185" s="25"/>
      <c r="E1185" s="25"/>
      <c r="F1185" s="25"/>
      <c r="G1185" s="25"/>
    </row>
    <row r="1186" spans="1:7" customFormat="1" ht="15" customHeight="1" x14ac:dyDescent="0.25">
      <c r="A1186" s="24"/>
      <c r="C1186" s="25"/>
      <c r="D1186" s="25"/>
      <c r="E1186" s="25"/>
      <c r="F1186" s="25"/>
      <c r="G1186" s="25"/>
    </row>
    <row r="1187" spans="1:7" customFormat="1" ht="15" customHeight="1" x14ac:dyDescent="0.25">
      <c r="A1187" s="24"/>
      <c r="C1187" s="25"/>
      <c r="D1187" s="25"/>
      <c r="E1187" s="25"/>
      <c r="F1187" s="25"/>
      <c r="G1187" s="25"/>
    </row>
    <row r="1188" spans="1:7" customFormat="1" ht="15" customHeight="1" x14ac:dyDescent="0.25">
      <c r="A1188" s="24"/>
      <c r="C1188" s="25"/>
      <c r="D1188" s="25"/>
      <c r="E1188" s="25"/>
      <c r="F1188" s="25"/>
      <c r="G1188" s="25"/>
    </row>
    <row r="1189" spans="1:7" customFormat="1" ht="15" customHeight="1" x14ac:dyDescent="0.25">
      <c r="A1189" s="24"/>
      <c r="C1189" s="25"/>
      <c r="D1189" s="25"/>
      <c r="E1189" s="25"/>
      <c r="F1189" s="25"/>
      <c r="G1189" s="25"/>
    </row>
    <row r="1190" spans="1:7" customFormat="1" ht="15" customHeight="1" x14ac:dyDescent="0.25">
      <c r="A1190" s="24"/>
      <c r="C1190" s="25"/>
      <c r="D1190" s="25"/>
      <c r="E1190" s="25"/>
      <c r="F1190" s="25"/>
      <c r="G1190" s="25"/>
    </row>
    <row r="1191" spans="1:7" customFormat="1" ht="15" customHeight="1" x14ac:dyDescent="0.25">
      <c r="A1191" s="24"/>
      <c r="C1191" s="25"/>
      <c r="D1191" s="25"/>
      <c r="E1191" s="25"/>
      <c r="F1191" s="25"/>
      <c r="G1191" s="25"/>
    </row>
    <row r="1192" spans="1:7" customFormat="1" ht="15" customHeight="1" x14ac:dyDescent="0.25">
      <c r="A1192" s="24"/>
      <c r="C1192" s="25"/>
      <c r="D1192" s="25"/>
      <c r="E1192" s="25"/>
      <c r="F1192" s="25"/>
      <c r="G1192" s="25"/>
    </row>
    <row r="1193" spans="1:7" customFormat="1" ht="15" customHeight="1" x14ac:dyDescent="0.25">
      <c r="A1193" s="24"/>
      <c r="C1193" s="25"/>
      <c r="D1193" s="25"/>
      <c r="E1193" s="25"/>
      <c r="F1193" s="25"/>
      <c r="G1193" s="25"/>
    </row>
    <row r="1194" spans="1:7" customFormat="1" ht="15" customHeight="1" x14ac:dyDescent="0.25">
      <c r="A1194" s="24"/>
      <c r="C1194" s="25"/>
      <c r="D1194" s="25"/>
      <c r="E1194" s="25"/>
      <c r="F1194" s="25"/>
      <c r="G1194" s="25"/>
    </row>
    <row r="1195" spans="1:7" customFormat="1" ht="15" customHeight="1" x14ac:dyDescent="0.25">
      <c r="A1195" s="24"/>
      <c r="C1195" s="25"/>
      <c r="D1195" s="25"/>
      <c r="E1195" s="25"/>
      <c r="F1195" s="25"/>
      <c r="G1195" s="25"/>
    </row>
    <row r="1196" spans="1:7" customFormat="1" ht="15" customHeight="1" x14ac:dyDescent="0.25">
      <c r="A1196" s="24"/>
      <c r="C1196" s="25"/>
      <c r="D1196" s="25"/>
      <c r="E1196" s="25"/>
      <c r="F1196" s="25"/>
      <c r="G1196" s="25"/>
    </row>
    <row r="1197" spans="1:7" customFormat="1" ht="15" customHeight="1" x14ac:dyDescent="0.25">
      <c r="A1197" s="24"/>
      <c r="C1197" s="25"/>
      <c r="D1197" s="25"/>
      <c r="E1197" s="25"/>
      <c r="F1197" s="25"/>
      <c r="G1197" s="25"/>
    </row>
    <row r="1198" spans="1:7" customFormat="1" ht="15" customHeight="1" x14ac:dyDescent="0.25">
      <c r="A1198" s="24"/>
      <c r="C1198" s="25"/>
      <c r="D1198" s="25"/>
      <c r="E1198" s="25"/>
      <c r="F1198" s="25"/>
      <c r="G1198" s="25"/>
    </row>
    <row r="1199" spans="1:7" customFormat="1" ht="15" customHeight="1" x14ac:dyDescent="0.25">
      <c r="A1199" s="24"/>
      <c r="C1199" s="25"/>
      <c r="D1199" s="25"/>
      <c r="E1199" s="25"/>
      <c r="F1199" s="25"/>
      <c r="G1199" s="25"/>
    </row>
    <row r="1200" spans="1:7" customFormat="1" ht="15" customHeight="1" x14ac:dyDescent="0.25">
      <c r="A1200" s="24"/>
      <c r="C1200" s="25"/>
      <c r="D1200" s="25"/>
      <c r="E1200" s="25"/>
      <c r="F1200" s="25"/>
      <c r="G1200" s="25"/>
    </row>
    <row r="1201" spans="1:7" customFormat="1" ht="15" customHeight="1" x14ac:dyDescent="0.25">
      <c r="A1201" s="24"/>
      <c r="C1201" s="25"/>
      <c r="D1201" s="25"/>
      <c r="E1201" s="25"/>
      <c r="F1201" s="25"/>
      <c r="G1201" s="25"/>
    </row>
    <row r="1202" spans="1:7" customFormat="1" ht="15" customHeight="1" x14ac:dyDescent="0.25">
      <c r="A1202" s="24"/>
      <c r="C1202" s="25"/>
      <c r="D1202" s="25"/>
      <c r="E1202" s="25"/>
      <c r="F1202" s="25"/>
      <c r="G1202" s="25"/>
    </row>
    <row r="1203" spans="1:7" customFormat="1" ht="15" customHeight="1" x14ac:dyDescent="0.25">
      <c r="A1203" s="24"/>
      <c r="C1203" s="25"/>
      <c r="D1203" s="25"/>
      <c r="E1203" s="25"/>
      <c r="F1203" s="25"/>
      <c r="G1203" s="25"/>
    </row>
    <row r="1204" spans="1:7" customFormat="1" ht="15" customHeight="1" x14ac:dyDescent="0.25">
      <c r="A1204" s="24"/>
      <c r="C1204" s="25"/>
      <c r="D1204" s="25"/>
      <c r="E1204" s="25"/>
      <c r="F1204" s="25"/>
      <c r="G1204" s="25"/>
    </row>
    <row r="1205" spans="1:7" customFormat="1" x14ac:dyDescent="0.25">
      <c r="A1205" s="24"/>
      <c r="C1205" s="25"/>
      <c r="D1205" s="25"/>
      <c r="E1205" s="25"/>
      <c r="F1205" s="25"/>
      <c r="G1205" s="25"/>
    </row>
    <row r="1206" spans="1:7" customFormat="1" ht="15" customHeight="1" x14ac:dyDescent="0.25">
      <c r="A1206" s="24"/>
      <c r="C1206" s="25"/>
      <c r="D1206" s="25"/>
      <c r="E1206" s="25"/>
      <c r="F1206" s="25"/>
      <c r="G1206" s="25"/>
    </row>
    <row r="1207" spans="1:7" customFormat="1" ht="15" customHeight="1" x14ac:dyDescent="0.25">
      <c r="A1207" s="24"/>
      <c r="C1207" s="25"/>
      <c r="D1207" s="25"/>
      <c r="E1207" s="25"/>
      <c r="F1207" s="25"/>
      <c r="G1207" s="25"/>
    </row>
    <row r="1208" spans="1:7" customFormat="1" ht="15" customHeight="1" x14ac:dyDescent="0.25">
      <c r="A1208" s="24"/>
      <c r="C1208" s="25"/>
      <c r="D1208" s="25"/>
      <c r="E1208" s="25"/>
      <c r="F1208" s="25"/>
      <c r="G1208" s="25"/>
    </row>
    <row r="1209" spans="1:7" customFormat="1" ht="15" customHeight="1" x14ac:dyDescent="0.25">
      <c r="A1209" s="24"/>
      <c r="C1209" s="25"/>
      <c r="D1209" s="25"/>
      <c r="E1209" s="25"/>
      <c r="F1209" s="25"/>
      <c r="G1209" s="25"/>
    </row>
    <row r="1210" spans="1:7" customFormat="1" ht="15" customHeight="1" x14ac:dyDescent="0.25">
      <c r="A1210" s="24"/>
      <c r="C1210" s="25"/>
      <c r="D1210" s="25"/>
      <c r="E1210" s="25"/>
      <c r="F1210" s="25"/>
      <c r="G1210" s="25"/>
    </row>
    <row r="1211" spans="1:7" customFormat="1" ht="15" customHeight="1" x14ac:dyDescent="0.25">
      <c r="A1211" s="24"/>
      <c r="C1211" s="25"/>
      <c r="D1211" s="25"/>
      <c r="E1211" s="25"/>
      <c r="F1211" s="25"/>
      <c r="G1211" s="25"/>
    </row>
    <row r="1212" spans="1:7" customFormat="1" ht="15" customHeight="1" x14ac:dyDescent="0.25">
      <c r="A1212" s="24"/>
      <c r="C1212" s="25"/>
      <c r="D1212" s="25"/>
      <c r="E1212" s="25"/>
      <c r="F1212" s="25"/>
      <c r="G1212" s="25"/>
    </row>
    <row r="1213" spans="1:7" customFormat="1" ht="15" customHeight="1" x14ac:dyDescent="0.25">
      <c r="A1213" s="24"/>
      <c r="C1213" s="25"/>
      <c r="D1213" s="25"/>
      <c r="E1213" s="25"/>
      <c r="F1213" s="25"/>
      <c r="G1213" s="25"/>
    </row>
    <row r="1214" spans="1:7" customFormat="1" ht="15" customHeight="1" x14ac:dyDescent="0.25">
      <c r="A1214" s="24"/>
      <c r="C1214" s="25"/>
      <c r="D1214" s="25"/>
      <c r="E1214" s="25"/>
      <c r="F1214" s="25"/>
      <c r="G1214" s="25"/>
    </row>
    <row r="1215" spans="1:7" customFormat="1" ht="15" customHeight="1" x14ac:dyDescent="0.25">
      <c r="A1215" s="24"/>
      <c r="C1215" s="25"/>
      <c r="D1215" s="25"/>
      <c r="E1215" s="25"/>
      <c r="F1215" s="25"/>
      <c r="G1215" s="25"/>
    </row>
    <row r="1216" spans="1:7" customFormat="1" ht="15" customHeight="1" x14ac:dyDescent="0.25">
      <c r="A1216" s="24"/>
      <c r="C1216" s="25"/>
      <c r="D1216" s="25"/>
      <c r="E1216" s="25"/>
      <c r="F1216" s="25"/>
      <c r="G1216" s="25"/>
    </row>
    <row r="1217" spans="1:7" customFormat="1" ht="15" customHeight="1" x14ac:dyDescent="0.25">
      <c r="A1217" s="24"/>
      <c r="C1217" s="25"/>
      <c r="D1217" s="25"/>
      <c r="E1217" s="25"/>
      <c r="F1217" s="25"/>
      <c r="G1217" s="25"/>
    </row>
    <row r="1218" spans="1:7" customFormat="1" ht="15" customHeight="1" x14ac:dyDescent="0.25">
      <c r="A1218" s="24"/>
      <c r="C1218" s="25"/>
      <c r="D1218" s="25"/>
      <c r="E1218" s="25"/>
      <c r="F1218" s="25"/>
      <c r="G1218" s="25"/>
    </row>
    <row r="1219" spans="1:7" customFormat="1" ht="15" customHeight="1" x14ac:dyDescent="0.25">
      <c r="A1219" s="24"/>
      <c r="C1219" s="25"/>
      <c r="D1219" s="25"/>
      <c r="E1219" s="25"/>
      <c r="F1219" s="25"/>
      <c r="G1219" s="25"/>
    </row>
    <row r="1220" spans="1:7" customFormat="1" ht="15" customHeight="1" x14ac:dyDescent="0.25">
      <c r="A1220" s="24"/>
      <c r="C1220" s="25"/>
      <c r="D1220" s="25"/>
      <c r="E1220" s="25"/>
      <c r="F1220" s="25"/>
      <c r="G1220" s="25"/>
    </row>
    <row r="1221" spans="1:7" customFormat="1" ht="15" customHeight="1" x14ac:dyDescent="0.25">
      <c r="A1221" s="24"/>
      <c r="C1221" s="25"/>
      <c r="D1221" s="25"/>
      <c r="E1221" s="25"/>
      <c r="F1221" s="25"/>
      <c r="G1221" s="25"/>
    </row>
    <row r="1222" spans="1:7" customFormat="1" ht="15" customHeight="1" x14ac:dyDescent="0.25">
      <c r="A1222" s="24"/>
      <c r="C1222" s="25"/>
      <c r="D1222" s="25"/>
      <c r="E1222" s="25"/>
      <c r="F1222" s="25"/>
      <c r="G1222" s="25"/>
    </row>
    <row r="1223" spans="1:7" customFormat="1" ht="15" customHeight="1" x14ac:dyDescent="0.25">
      <c r="A1223" s="24"/>
      <c r="C1223" s="25"/>
      <c r="D1223" s="25"/>
      <c r="E1223" s="25"/>
      <c r="F1223" s="25"/>
      <c r="G1223" s="25"/>
    </row>
    <row r="1224" spans="1:7" customFormat="1" ht="15" customHeight="1" x14ac:dyDescent="0.25">
      <c r="A1224" s="24"/>
      <c r="C1224" s="25"/>
      <c r="D1224" s="25"/>
      <c r="E1224" s="25"/>
      <c r="F1224" s="25"/>
      <c r="G1224" s="25"/>
    </row>
    <row r="1225" spans="1:7" customFormat="1" ht="15" customHeight="1" x14ac:dyDescent="0.25">
      <c r="A1225" s="24"/>
      <c r="C1225" s="25"/>
      <c r="D1225" s="25"/>
      <c r="E1225" s="25"/>
      <c r="F1225" s="25"/>
      <c r="G1225" s="25"/>
    </row>
    <row r="1226" spans="1:7" customFormat="1" ht="15" customHeight="1" x14ac:dyDescent="0.25">
      <c r="A1226" s="24"/>
      <c r="C1226" s="25"/>
      <c r="D1226" s="25"/>
      <c r="E1226" s="25"/>
      <c r="F1226" s="25"/>
      <c r="G1226" s="25"/>
    </row>
    <row r="1227" spans="1:7" customFormat="1" ht="15" customHeight="1" x14ac:dyDescent="0.25">
      <c r="A1227" s="24"/>
      <c r="C1227" s="25"/>
      <c r="D1227" s="25"/>
      <c r="E1227" s="25"/>
      <c r="F1227" s="25"/>
      <c r="G1227" s="25"/>
    </row>
    <row r="1228" spans="1:7" customFormat="1" ht="15" customHeight="1" x14ac:dyDescent="0.25">
      <c r="A1228" s="24"/>
      <c r="C1228" s="25"/>
      <c r="D1228" s="25"/>
      <c r="E1228" s="25"/>
      <c r="F1228" s="25"/>
      <c r="G1228" s="25"/>
    </row>
    <row r="1229" spans="1:7" customFormat="1" ht="15" customHeight="1" x14ac:dyDescent="0.25">
      <c r="A1229" s="24"/>
      <c r="C1229" s="25"/>
      <c r="D1229" s="25"/>
      <c r="E1229" s="25"/>
      <c r="F1229" s="25"/>
      <c r="G1229" s="25"/>
    </row>
    <row r="1230" spans="1:7" customFormat="1" x14ac:dyDescent="0.25">
      <c r="A1230" s="24"/>
      <c r="C1230" s="25"/>
      <c r="D1230" s="25"/>
      <c r="E1230" s="25"/>
      <c r="F1230" s="25"/>
      <c r="G1230" s="25"/>
    </row>
    <row r="1231" spans="1:7" customFormat="1" ht="15" customHeight="1" x14ac:dyDescent="0.25">
      <c r="A1231" s="24"/>
      <c r="C1231" s="25"/>
      <c r="D1231" s="25"/>
      <c r="E1231" s="25"/>
      <c r="F1231" s="25"/>
      <c r="G1231" s="25"/>
    </row>
    <row r="1232" spans="1:7" customFormat="1" ht="15" customHeight="1" x14ac:dyDescent="0.25">
      <c r="A1232" s="24"/>
      <c r="C1232" s="25"/>
      <c r="D1232" s="25"/>
      <c r="E1232" s="25"/>
      <c r="F1232" s="25"/>
      <c r="G1232" s="25"/>
    </row>
    <row r="1233" spans="1:7" customFormat="1" ht="15" customHeight="1" x14ac:dyDescent="0.25">
      <c r="A1233" s="24"/>
      <c r="C1233" s="25"/>
      <c r="D1233" s="25"/>
      <c r="E1233" s="25"/>
      <c r="F1233" s="25"/>
      <c r="G1233" s="25"/>
    </row>
    <row r="1234" spans="1:7" customFormat="1" ht="15" customHeight="1" x14ac:dyDescent="0.25">
      <c r="A1234" s="24"/>
      <c r="C1234" s="25"/>
      <c r="D1234" s="25"/>
      <c r="E1234" s="25"/>
      <c r="F1234" s="25"/>
      <c r="G1234" s="25"/>
    </row>
    <row r="1235" spans="1:7" customFormat="1" x14ac:dyDescent="0.25">
      <c r="A1235" s="24"/>
      <c r="C1235" s="25"/>
      <c r="D1235" s="25"/>
      <c r="E1235" s="25"/>
      <c r="F1235" s="25"/>
      <c r="G1235" s="25"/>
    </row>
    <row r="1236" spans="1:7" customFormat="1" ht="15" customHeight="1" x14ac:dyDescent="0.25">
      <c r="A1236" s="24"/>
      <c r="C1236" s="25"/>
      <c r="D1236" s="25"/>
      <c r="E1236" s="25"/>
      <c r="F1236" s="25"/>
      <c r="G1236" s="25"/>
    </row>
    <row r="1237" spans="1:7" customFormat="1" ht="15" customHeight="1" x14ac:dyDescent="0.25">
      <c r="A1237" s="24"/>
      <c r="C1237" s="25"/>
      <c r="D1237" s="25"/>
      <c r="E1237" s="25"/>
      <c r="F1237" s="25"/>
      <c r="G1237" s="25"/>
    </row>
    <row r="1238" spans="1:7" customFormat="1" ht="15" customHeight="1" x14ac:dyDescent="0.25">
      <c r="A1238" s="24"/>
      <c r="C1238" s="25"/>
      <c r="D1238" s="25"/>
      <c r="E1238" s="25"/>
      <c r="F1238" s="25"/>
      <c r="G1238" s="25"/>
    </row>
    <row r="1239" spans="1:7" customFormat="1" ht="15" customHeight="1" x14ac:dyDescent="0.25">
      <c r="A1239" s="24"/>
      <c r="C1239" s="25"/>
      <c r="D1239" s="25"/>
      <c r="E1239" s="25"/>
      <c r="F1239" s="25"/>
      <c r="G1239" s="25"/>
    </row>
    <row r="1240" spans="1:7" customFormat="1" ht="15" customHeight="1" x14ac:dyDescent="0.25">
      <c r="A1240" s="24"/>
      <c r="C1240" s="25"/>
      <c r="D1240" s="25"/>
      <c r="E1240" s="25"/>
      <c r="F1240" s="25"/>
      <c r="G1240" s="25"/>
    </row>
    <row r="1241" spans="1:7" customFormat="1" ht="15" customHeight="1" x14ac:dyDescent="0.25">
      <c r="A1241" s="24"/>
      <c r="C1241" s="25"/>
      <c r="D1241" s="25"/>
      <c r="E1241" s="25"/>
      <c r="F1241" s="25"/>
      <c r="G1241" s="25"/>
    </row>
    <row r="1242" spans="1:7" customFormat="1" ht="15" customHeight="1" x14ac:dyDescent="0.25">
      <c r="A1242" s="24"/>
      <c r="C1242" s="25"/>
      <c r="D1242" s="25"/>
      <c r="E1242" s="25"/>
      <c r="F1242" s="25"/>
      <c r="G1242" s="25"/>
    </row>
    <row r="1243" spans="1:7" customFormat="1" x14ac:dyDescent="0.25">
      <c r="A1243" s="24"/>
      <c r="C1243" s="25"/>
      <c r="D1243" s="25"/>
      <c r="E1243" s="25"/>
      <c r="F1243" s="25"/>
      <c r="G1243" s="25"/>
    </row>
    <row r="1244" spans="1:7" customFormat="1" ht="15" customHeight="1" x14ac:dyDescent="0.25">
      <c r="A1244" s="24"/>
      <c r="C1244" s="25"/>
      <c r="D1244" s="25"/>
      <c r="E1244" s="25"/>
      <c r="F1244" s="25"/>
      <c r="G1244" s="25"/>
    </row>
    <row r="1245" spans="1:7" customFormat="1" ht="15" customHeight="1" x14ac:dyDescent="0.25">
      <c r="A1245" s="24"/>
      <c r="C1245" s="25"/>
      <c r="D1245" s="25"/>
      <c r="E1245" s="25"/>
      <c r="F1245" s="25"/>
      <c r="G1245" s="25"/>
    </row>
    <row r="1246" spans="1:7" customFormat="1" ht="15" customHeight="1" x14ac:dyDescent="0.25">
      <c r="A1246" s="24"/>
      <c r="C1246" s="25"/>
      <c r="D1246" s="25"/>
      <c r="E1246" s="25"/>
      <c r="F1246" s="25"/>
      <c r="G1246" s="25"/>
    </row>
    <row r="1247" spans="1:7" customFormat="1" ht="15" customHeight="1" x14ac:dyDescent="0.25">
      <c r="A1247" s="24"/>
      <c r="C1247" s="25"/>
      <c r="D1247" s="25"/>
      <c r="E1247" s="25"/>
      <c r="F1247" s="25"/>
      <c r="G1247" s="25"/>
    </row>
    <row r="1248" spans="1:7" customFormat="1" ht="15" customHeight="1" x14ac:dyDescent="0.25">
      <c r="A1248" s="24"/>
      <c r="C1248" s="25"/>
      <c r="D1248" s="25"/>
      <c r="E1248" s="25"/>
      <c r="F1248" s="25"/>
      <c r="G1248" s="25"/>
    </row>
    <row r="1249" spans="1:7" customFormat="1" ht="15" customHeight="1" x14ac:dyDescent="0.25">
      <c r="A1249" s="24"/>
      <c r="C1249" s="25"/>
      <c r="D1249" s="25"/>
      <c r="E1249" s="25"/>
      <c r="F1249" s="25"/>
      <c r="G1249" s="25"/>
    </row>
    <row r="1250" spans="1:7" customFormat="1" ht="15" customHeight="1" x14ac:dyDescent="0.25">
      <c r="A1250" s="24"/>
      <c r="C1250" s="25"/>
      <c r="D1250" s="25"/>
      <c r="E1250" s="25"/>
      <c r="F1250" s="25"/>
      <c r="G1250" s="25"/>
    </row>
    <row r="1251" spans="1:7" customFormat="1" ht="15" customHeight="1" x14ac:dyDescent="0.25">
      <c r="A1251" s="24"/>
      <c r="C1251" s="25"/>
      <c r="D1251" s="25"/>
      <c r="E1251" s="25"/>
      <c r="F1251" s="25"/>
      <c r="G1251" s="25"/>
    </row>
    <row r="1252" spans="1:7" customFormat="1" ht="15" customHeight="1" x14ac:dyDescent="0.25">
      <c r="A1252" s="24"/>
      <c r="C1252" s="25"/>
      <c r="D1252" s="25"/>
      <c r="E1252" s="25"/>
      <c r="F1252" s="25"/>
      <c r="G1252" s="25"/>
    </row>
    <row r="1253" spans="1:7" customFormat="1" ht="15" customHeight="1" x14ac:dyDescent="0.25">
      <c r="A1253" s="24"/>
      <c r="C1253" s="25"/>
      <c r="D1253" s="25"/>
      <c r="E1253" s="25"/>
      <c r="F1253" s="25"/>
      <c r="G1253" s="25"/>
    </row>
    <row r="1254" spans="1:7" customFormat="1" ht="15" customHeight="1" x14ac:dyDescent="0.25">
      <c r="A1254" s="24"/>
      <c r="C1254" s="25"/>
      <c r="D1254" s="25"/>
      <c r="E1254" s="25"/>
      <c r="F1254" s="25"/>
      <c r="G1254" s="25"/>
    </row>
    <row r="1255" spans="1:7" customFormat="1" ht="15" customHeight="1" x14ac:dyDescent="0.25">
      <c r="A1255" s="24"/>
      <c r="C1255" s="25"/>
      <c r="D1255" s="25"/>
      <c r="E1255" s="25"/>
      <c r="F1255" s="25"/>
      <c r="G1255" s="25"/>
    </row>
    <row r="1256" spans="1:7" customFormat="1" ht="15" customHeight="1" x14ac:dyDescent="0.25">
      <c r="A1256" s="24"/>
      <c r="C1256" s="25"/>
      <c r="D1256" s="25"/>
      <c r="E1256" s="25"/>
      <c r="F1256" s="25"/>
      <c r="G1256" s="25"/>
    </row>
    <row r="1257" spans="1:7" customFormat="1" ht="15" customHeight="1" x14ac:dyDescent="0.25">
      <c r="A1257" s="24"/>
      <c r="C1257" s="25"/>
      <c r="D1257" s="25"/>
      <c r="E1257" s="25"/>
      <c r="F1257" s="25"/>
      <c r="G1257" s="25"/>
    </row>
    <row r="1258" spans="1:7" customFormat="1" ht="15" customHeight="1" x14ac:dyDescent="0.25">
      <c r="A1258" s="24"/>
      <c r="C1258" s="25"/>
      <c r="D1258" s="25"/>
      <c r="E1258" s="25"/>
      <c r="F1258" s="25"/>
      <c r="G1258" s="25"/>
    </row>
    <row r="1259" spans="1:7" customFormat="1" ht="15" customHeight="1" x14ac:dyDescent="0.25">
      <c r="A1259" s="24"/>
      <c r="C1259" s="25"/>
      <c r="D1259" s="25"/>
      <c r="E1259" s="25"/>
      <c r="F1259" s="25"/>
      <c r="G1259" s="25"/>
    </row>
    <row r="1260" spans="1:7" customFormat="1" ht="15" customHeight="1" x14ac:dyDescent="0.25">
      <c r="A1260" s="24"/>
      <c r="C1260" s="25"/>
      <c r="D1260" s="25"/>
      <c r="E1260" s="25"/>
      <c r="F1260" s="25"/>
      <c r="G1260" s="25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Indicadores</vt:lpstr>
      <vt:lpstr>DRE</vt:lpstr>
      <vt:lpstr>BAL Dezembro</vt:lpstr>
      <vt:lpstr>BAL Novembro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Daniel Chan</cp:lastModifiedBy>
  <dcterms:created xsi:type="dcterms:W3CDTF">2018-12-27T18:03:18Z</dcterms:created>
  <dcterms:modified xsi:type="dcterms:W3CDTF">2018-12-28T14:22:43Z</dcterms:modified>
</cp:coreProperties>
</file>